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1625" windowHeight="6165" activeTab="6"/>
  </bookViews>
  <sheets>
    <sheet name="CK-THDT-THU" sheetId="1" r:id="rId1"/>
    <sheet name="CK-DTCHINSNN" sheetId="2" r:id="rId2"/>
    <sheet name="CK-DAUTU16" sheetId="3" r:id="rId3"/>
    <sheet name="CK-QLHC10" sheetId="4" r:id="rId4"/>
    <sheet name="CK-SUNGHIEP" sheetId="5" r:id="rId5"/>
    <sheet name="CK-GIAODUC" sheetId="6" r:id="rId6"/>
    <sheet name="CK-DTXA" sheetId="7" r:id="rId7"/>
  </sheets>
  <externalReferences>
    <externalReference r:id="rId10"/>
  </externalReferences>
  <definedNames>
    <definedName name="_xlnm.Print_Titles" localSheetId="2">'CK-DAUTU16'!$5:$6</definedName>
    <definedName name="_xlnm.Print_Titles" localSheetId="1">'CK-DTCHINSNN'!$5:$7</definedName>
    <definedName name="_xlnm.Print_Titles" localSheetId="5">'CK-GIAODUC'!$4:$6</definedName>
    <definedName name="_xlnm.Print_Titles" localSheetId="3">'CK-QLHC10'!$4:$6</definedName>
    <definedName name="_xlnm.Print_Titles" localSheetId="4">'CK-SUNGHIEP'!$4:$4</definedName>
    <definedName name="_xlnm.Print_Titles" localSheetId="0">'CK-THDT-THU'!$5:$7</definedName>
  </definedNames>
  <calcPr fullCalcOnLoad="1"/>
</workbook>
</file>

<file path=xl/comments2.xml><?xml version="1.0" encoding="utf-8"?>
<comments xmlns="http://schemas.openxmlformats.org/spreadsheetml/2006/main">
  <authors>
    <author>Anh Thanh</author>
    <author>DELL N4050</author>
    <author>TABMIS</author>
  </authors>
  <commentList>
    <comment ref="B15" authorId="0">
      <text>
        <r>
          <rPr>
            <b/>
            <sz val="9"/>
            <rFont val="Tahoma"/>
            <family val="2"/>
          </rPr>
          <t>Anh Thanh:</t>
        </r>
        <r>
          <rPr>
            <sz val="9"/>
            <rFont val="Tahoma"/>
            <family val="2"/>
          </rPr>
          <t xml:space="preserve">
thiếu 2,5 tỷ và 6,4 tỷ Tỉnh BS nhớ cộng vào các nhiệm vụ chi khác</t>
        </r>
      </text>
    </comment>
    <comment ref="B28" authorId="0">
      <text>
        <r>
          <rPr>
            <b/>
            <sz val="9"/>
            <rFont val="Tahoma"/>
            <family val="2"/>
          </rPr>
          <t>Anh Thanh:</t>
        </r>
        <r>
          <rPr>
            <sz val="9"/>
            <rFont val="Tahoma"/>
            <family val="2"/>
          </rPr>
          <t xml:space="preserve">
bãi ngang 22.178; 19: 19.799tr; ăn trưa trẻ: 3.110; miễn giảm học phí 1.500; CSVC 3.500 tr</t>
        </r>
      </text>
    </comment>
    <comment ref="D28" authorId="0">
      <text>
        <r>
          <rPr>
            <b/>
            <sz val="9"/>
            <rFont val="Tahoma"/>
            <family val="2"/>
          </rPr>
          <t>Anh Thanh:</t>
        </r>
        <r>
          <rPr>
            <sz val="9"/>
            <rFont val="Tahoma"/>
            <family val="2"/>
          </rPr>
          <t xml:space="preserve">
KP TTGDNN-TX đưa đào tạo, dạy nghề</t>
        </r>
      </text>
    </comment>
    <comment ref="B35" authorId="1">
      <text>
        <r>
          <rPr>
            <b/>
            <sz val="9"/>
            <rFont val="Tahoma"/>
            <family val="2"/>
          </rPr>
          <t>DELL N4050:</t>
        </r>
        <r>
          <rPr>
            <sz val="9"/>
            <rFont val="Tahoma"/>
            <family val="2"/>
          </rPr>
          <t xml:space="preserve">
Thêm 1,4 tỷ</t>
        </r>
      </text>
    </comment>
    <comment ref="B36" authorId="0">
      <text>
        <r>
          <rPr>
            <b/>
            <sz val="9"/>
            <rFont val="Tahoma"/>
            <family val="2"/>
          </rPr>
          <t>Anh Thanh:</t>
        </r>
        <r>
          <rPr>
            <sz val="9"/>
            <rFont val="Tahoma"/>
            <family val="2"/>
          </rPr>
          <t xml:space="preserve">
hòa giải CS 410tr; bãi ngang 3.439tr</t>
        </r>
      </text>
    </comment>
    <comment ref="D40" authorId="2">
      <text>
        <r>
          <rPr>
            <b/>
            <sz val="8"/>
            <rFont val="Tahoma"/>
            <family val="2"/>
          </rPr>
          <t>TABMIS:</t>
        </r>
        <r>
          <rPr>
            <sz val="8"/>
            <rFont val="Tahoma"/>
            <family val="2"/>
          </rPr>
          <t xml:space="preserve">
2% Tổng chi ngân sách; Chuyển nguồn 13 chưa sử dụng sang để đảm bảo 3%</t>
        </r>
      </text>
    </comment>
    <comment ref="E40" authorId="2">
      <text>
        <r>
          <rPr>
            <b/>
            <sz val="8"/>
            <rFont val="Tahoma"/>
            <family val="2"/>
          </rPr>
          <t>TABMIS:</t>
        </r>
        <r>
          <rPr>
            <sz val="8"/>
            <rFont val="Tahoma"/>
            <family val="2"/>
          </rPr>
          <t xml:space="preserve">
3% Tổng chi TX tại xã</t>
        </r>
      </text>
    </comment>
  </commentList>
</comments>
</file>

<file path=xl/comments6.xml><?xml version="1.0" encoding="utf-8"?>
<comments xmlns="http://schemas.openxmlformats.org/spreadsheetml/2006/main">
  <authors>
    <author>DELL N4050</author>
    <author>WELCOME</author>
    <author>NBThang</author>
  </authors>
  <commentList>
    <comment ref="N5" authorId="0">
      <text>
        <r>
          <rPr>
            <b/>
            <sz val="9"/>
            <rFont val="Tahoma"/>
            <family val="2"/>
          </rPr>
          <t>DELL N4050:</t>
        </r>
        <r>
          <rPr>
            <sz val="9"/>
            <rFont val="Tahoma"/>
            <family val="2"/>
          </rPr>
          <t xml:space="preserve">
Những trường dưới 10 lớp phân bổ chi công việc đủ 10 lớp</t>
        </r>
      </text>
    </comment>
    <comment ref="D7" authorId="1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2655. tr.đó HD68: 56</t>
        </r>
      </text>
    </comment>
    <comment ref="K8" authorId="2">
      <text>
        <r>
          <rPr>
            <b/>
            <sz val="8"/>
            <rFont val="Tahoma"/>
            <family val="2"/>
          </rPr>
          <t>NBThang:</t>
        </r>
        <r>
          <rPr>
            <sz val="8"/>
            <rFont val="Tahoma"/>
            <family val="2"/>
          </rPr>
          <t xml:space="preserve">
Đã gồm hỗ trợ cấp dưỡng với hệ số 1,0 phần còn lại trường bố trí thêm</t>
        </r>
      </text>
    </comment>
    <comment ref="H36" authorId="0">
      <text>
        <r>
          <rPr>
            <b/>
            <sz val="9"/>
            <rFont val="Tahoma"/>
            <family val="2"/>
          </rPr>
          <t>DELL N4050:</t>
        </r>
        <r>
          <rPr>
            <sz val="9"/>
            <rFont val="Tahoma"/>
            <family val="2"/>
          </rPr>
          <t xml:space="preserve">
HT thêm KP chi công việc đảm bảo 10 lớp</t>
        </r>
      </text>
    </comment>
    <comment ref="Q95" authorId="0">
      <text>
        <r>
          <rPr>
            <b/>
            <sz val="9"/>
            <rFont val="Tahoma"/>
            <family val="2"/>
          </rPr>
          <t>DELL N4050:</t>
        </r>
        <r>
          <rPr>
            <sz val="9"/>
            <rFont val="Tahoma"/>
            <family val="2"/>
          </rPr>
          <t xml:space="preserve">
Tỉnh BSMT nên không trừ TK10%</t>
        </r>
      </text>
    </comment>
  </commentList>
</comments>
</file>

<file path=xl/sharedStrings.xml><?xml version="1.0" encoding="utf-8"?>
<sst xmlns="http://schemas.openxmlformats.org/spreadsheetml/2006/main" count="397" uniqueCount="352">
  <si>
    <t>HỌC SINH</t>
  </si>
  <si>
    <t xml:space="preserve"> Thuế sử dụng đất phi nông nghiệp</t>
  </si>
  <si>
    <t>UBND TỈNH GIAO</t>
  </si>
  <si>
    <t xml:space="preserve">  Đặt báo Nhân dân, TTHuế khối xã, thôn…</t>
  </si>
  <si>
    <t>PC cấp ủy viên; báo cáo viên; KP t/hiện chỉ thị 03</t>
  </si>
  <si>
    <t>TT P.TRIỂN QUỸ ĐẤT</t>
  </si>
  <si>
    <t>Hoạt động HĐND</t>
  </si>
  <si>
    <t>Chủ đầu tư</t>
  </si>
  <si>
    <t xml:space="preserve">  KP hội thẩm nhân dân, xét xử lưu động</t>
  </si>
  <si>
    <t xml:space="preserve"> Thu tiền cho thuê mặt đất, mặt nước (T100)</t>
  </si>
  <si>
    <t xml:space="preserve">  Kinh phí khác</t>
  </si>
  <si>
    <t>ĐÀI PHÁT THANH</t>
  </si>
  <si>
    <t>VI</t>
  </si>
  <si>
    <t>VII</t>
  </si>
  <si>
    <t>VIII</t>
  </si>
  <si>
    <t>Qui hoạch, chuẩn bị đầu tư, xúc tiến đầu tư</t>
  </si>
  <si>
    <t xml:space="preserve">Trong đó: </t>
  </si>
  <si>
    <t>Quỹ lương, phụ cấp, các khoản đóng góp (24%)</t>
  </si>
  <si>
    <t>SỐ LỚP</t>
  </si>
  <si>
    <t xml:space="preserve">  4. Chi SN giáo dục, đào tạo dạy nghề</t>
  </si>
  <si>
    <t>III. Dự phòng ngân sách</t>
  </si>
  <si>
    <t xml:space="preserve">  5. Sự nghiệp y tế</t>
  </si>
  <si>
    <t xml:space="preserve">  6. Chi SN khoa học CN</t>
  </si>
  <si>
    <t xml:space="preserve">  7. Chi SN văn hoá thông tin</t>
  </si>
  <si>
    <t xml:space="preserve">  8. Chi SN phát thanh - truyền hình</t>
  </si>
  <si>
    <t xml:space="preserve">  9. Chi SN thể dục - thể thao</t>
  </si>
  <si>
    <t xml:space="preserve">  10. Chi đảm bảo xã hội</t>
  </si>
  <si>
    <t xml:space="preserve">  11. Chi quản lý hành chính</t>
  </si>
  <si>
    <t xml:space="preserve">  12. Chi an ninh quốc phòng địa phương</t>
  </si>
  <si>
    <t xml:space="preserve">  13. Chi khác ngân sách</t>
  </si>
  <si>
    <t>Thu cấn đối ngân sách trên địa bàn xã, thị trấn theo phân cấp</t>
  </si>
  <si>
    <t>Tổng chi cân đối ngân sách xã, thị trấn</t>
  </si>
  <si>
    <t>Bổ sung từ ngân sách huyện cho ngân sách xã, thị trấn</t>
  </si>
  <si>
    <t>Thu ngân sách xã, thị trấn hưởng</t>
  </si>
  <si>
    <t xml:space="preserve">  KP mở lớp bồi dưỡng của Trung tâm BDCT</t>
  </si>
  <si>
    <t xml:space="preserve">  Kinh phí phục vụ Hội trường trung tâm huyện</t>
  </si>
  <si>
    <t xml:space="preserve">  2. Đầu tư XDCB</t>
  </si>
  <si>
    <t xml:space="preserve">  3. Cương trình MTQG</t>
  </si>
  <si>
    <t>Thuế Thu nhập cá nhân</t>
  </si>
  <si>
    <t>Bổ sung cân đối</t>
  </si>
  <si>
    <t>Bổ sung có mục tiêu</t>
  </si>
  <si>
    <t>SN Thương mại, dịch vụ</t>
  </si>
  <si>
    <t>SN công nghệ thông tin</t>
  </si>
  <si>
    <t>Hỗ trợ an ninh địa phương</t>
  </si>
  <si>
    <t>Hỗ trợ quốc phòng địa phương</t>
  </si>
  <si>
    <t>KP kỷ niệm ngày 20/11; 08/3</t>
  </si>
  <si>
    <t>TIỂU HỌC</t>
  </si>
  <si>
    <t>THCS</t>
  </si>
  <si>
    <t>VP HĐND&amp;UBND</t>
  </si>
  <si>
    <t>P. NN VÀ PTNT</t>
  </si>
  <si>
    <t>P. GIÁO DỤC ĐT</t>
  </si>
  <si>
    <t>P. TÀI NGUYÊN MT</t>
  </si>
  <si>
    <t>Khuyến công</t>
  </si>
  <si>
    <t>Kinh phí chống hạn, mặn, vớt bèo</t>
  </si>
  <si>
    <t>Khuyến nông, khuyến ngư</t>
  </si>
  <si>
    <t>H. CHỮ THẬP ĐỎ</t>
  </si>
  <si>
    <t>VP HUYỆN ỦY</t>
  </si>
  <si>
    <t>H. PHỤ NỮ</t>
  </si>
  <si>
    <t>H. NÔNG DÂN</t>
  </si>
  <si>
    <t>P. NỘI VỤ</t>
  </si>
  <si>
    <t>P. LAO ĐỘNG TB&amp;XH</t>
  </si>
  <si>
    <t>P. VĂN HÓA VÀ TT</t>
  </si>
  <si>
    <t>P. CÔNG THƯƠNG</t>
  </si>
  <si>
    <t>THANH TRA HUYỆN</t>
  </si>
  <si>
    <t>P. TƯ PHÁP</t>
  </si>
  <si>
    <t>P. TÀI CHÍNH - KH</t>
  </si>
  <si>
    <t>TT BD CHÍNH TRỊ</t>
  </si>
  <si>
    <t>UB MẶT TRẬN TQVN</t>
  </si>
  <si>
    <t>H. CỰU CHIẾN BINH</t>
  </si>
  <si>
    <t>BAN ĐẦU TƯ XD</t>
  </si>
  <si>
    <t>B. Các khoản thu được để lại chi quản lý qua NSNN</t>
  </si>
  <si>
    <t>HĐND HUYỆN GIAO</t>
  </si>
  <si>
    <t>Đvt: 1.000đồng.</t>
  </si>
  <si>
    <t>Tổng</t>
  </si>
  <si>
    <t>NỘI DUNG CÁC KHOẢN CHI</t>
  </si>
  <si>
    <t>NS Huyện</t>
  </si>
  <si>
    <t>NS Xã</t>
  </si>
  <si>
    <t>Tổng chi NSĐP ( A+ B)</t>
  </si>
  <si>
    <t>I. Chi đầu tư phát triển</t>
  </si>
  <si>
    <t>NGUỒN VỐN: CẤP QUYỀN SỬ DỤNG ĐẤT</t>
  </si>
  <si>
    <t>II. Chi thường xuyên</t>
  </si>
  <si>
    <t xml:space="preserve">  1. Chi trợ giá các mặt hàng chính sách</t>
  </si>
  <si>
    <t>STT</t>
  </si>
  <si>
    <t>TỔNG SỐ</t>
  </si>
  <si>
    <t>PHÚ THƯỢNG</t>
  </si>
  <si>
    <t>PHÚ DƯƠNG</t>
  </si>
  <si>
    <t>PHÚ MẬU</t>
  </si>
  <si>
    <t>PHÚ THANH</t>
  </si>
  <si>
    <t>PHÚ THUẬN</t>
  </si>
  <si>
    <t>PHÚ HẢI</t>
  </si>
  <si>
    <t>PHÚ DIÊN</t>
  </si>
  <si>
    <t>PHÚ MỸ</t>
  </si>
  <si>
    <t>PHÚ AN</t>
  </si>
  <si>
    <t>PHÚ XUÂN</t>
  </si>
  <si>
    <t>PHÚ LƯƠNG</t>
  </si>
  <si>
    <t>PHÚ HỒ</t>
  </si>
  <si>
    <t>PHÚ ĐA</t>
  </si>
  <si>
    <t>VINH PHÚ</t>
  </si>
  <si>
    <t>VINH THÁI</t>
  </si>
  <si>
    <t>VINH HÀ</t>
  </si>
  <si>
    <t>VINH XUÂN</t>
  </si>
  <si>
    <t>VINH THANH</t>
  </si>
  <si>
    <t>VINH AN</t>
  </si>
  <si>
    <t xml:space="preserve">  Hỗ trợ NĐ36-40CP</t>
  </si>
  <si>
    <t xml:space="preserve">  Thi đua khen thưởng</t>
  </si>
  <si>
    <t>ĐƠN VỊ</t>
  </si>
  <si>
    <t>Trồng cây phân tán</t>
  </si>
  <si>
    <t>I</t>
  </si>
  <si>
    <t>QUẢN LÝ NHÀ NƯỚC</t>
  </si>
  <si>
    <t>HOẠT ĐỘNG ĐẢNG</t>
  </si>
  <si>
    <t>II</t>
  </si>
  <si>
    <t>III</t>
  </si>
  <si>
    <t>ĐOÀN THỂ</t>
  </si>
  <si>
    <t>HUYỆN ĐOÀN</t>
  </si>
  <si>
    <t>A</t>
  </si>
  <si>
    <t>B</t>
  </si>
  <si>
    <t xml:space="preserve">  KP Trung tâm cải cách hành chính Huyện</t>
  </si>
  <si>
    <t>IV</t>
  </si>
  <si>
    <t>Đvt: 1.000 đồng.</t>
  </si>
  <si>
    <t xml:space="preserve">  - Thuế GTGT+ TNDN</t>
  </si>
  <si>
    <t xml:space="preserve">  - Thuế môn bài</t>
  </si>
  <si>
    <t>P. Y TẾ</t>
  </si>
  <si>
    <t>Tổng số</t>
  </si>
  <si>
    <t>Trong đó</t>
  </si>
  <si>
    <t xml:space="preserve"> Thu từ khu vực ngoài quốc doanh</t>
  </si>
  <si>
    <t xml:space="preserve"> Các khoản thu được để lại chi quản lý qua NSNN</t>
  </si>
  <si>
    <t xml:space="preserve"> Thuế thu nhập cá nhân</t>
  </si>
  <si>
    <t xml:space="preserve">  - Thuế TNCN</t>
  </si>
  <si>
    <t xml:space="preserve"> Các khoản thu giao huyện, xã thu</t>
  </si>
  <si>
    <t xml:space="preserve"> Thu từ KV công thương nghiệp ngoài quốc doanh </t>
  </si>
  <si>
    <t xml:space="preserve"> Thu từ các doanh nghiệp theo luật DN, luật HTX</t>
  </si>
  <si>
    <t xml:space="preserve"> Thu từ cá nhân SXKD hàng hoá, dịch vụ</t>
  </si>
  <si>
    <t xml:space="preserve"> Tiền cấp quyền sử dụng đất</t>
  </si>
  <si>
    <t xml:space="preserve"> Lệ phí trước bạ</t>
  </si>
  <si>
    <t xml:space="preserve"> Thu phí và lệ phí</t>
  </si>
  <si>
    <t xml:space="preserve"> Tỉnh thu trên địa bàn phân chia tỷ lệ cho NSHuyện</t>
  </si>
  <si>
    <t xml:space="preserve"> Thu từ công ty TNHH, cổ phần, hợp doanh</t>
  </si>
  <si>
    <t xml:space="preserve">  - VAT+TNDN tư nhân</t>
  </si>
  <si>
    <t xml:space="preserve">  1. Chi từ tiền sử dụng đất huyện q.lý</t>
  </si>
  <si>
    <t xml:space="preserve">  Kinh phí giáo dục quốc phòng</t>
  </si>
  <si>
    <t xml:space="preserve">  Kinh phí Ban chỉ đạo phòng chống bão lụt</t>
  </si>
  <si>
    <t xml:space="preserve">  Hỗ trợ công tác thu, chống thất thu ngân sách</t>
  </si>
  <si>
    <t xml:space="preserve">  KP hội đồng đảm bảo quốc phòng</t>
  </si>
  <si>
    <t>Đvt:1.000đồng</t>
  </si>
  <si>
    <t xml:space="preserve">  Hoạt động VHTT thường xuyên </t>
  </si>
  <si>
    <t xml:space="preserve">  Các hoạt động văn hóa đặc thù của huyện</t>
  </si>
  <si>
    <t>Cấp giấy chứng nhận QSD đất</t>
  </si>
  <si>
    <t>Hoạt động của đội ngũ cán bộ khuyến nông</t>
  </si>
  <si>
    <t>SN Giao thông (Duy tu, bão dưỡng giao thông)</t>
  </si>
  <si>
    <t>Sửa chữa, mua sắm tài sản</t>
  </si>
  <si>
    <t>Sự nghiệp kinh tế khác</t>
  </si>
  <si>
    <t>MẦM NON</t>
  </si>
  <si>
    <t>Kinh phí chung</t>
  </si>
  <si>
    <t>Nâng cấp CSVC</t>
  </si>
  <si>
    <t>Thi đua, khen thưởng</t>
  </si>
  <si>
    <t>KP bồi dưỡng học sinh giỏi</t>
  </si>
  <si>
    <t>Đvt: 1.000 đồng</t>
  </si>
  <si>
    <t>BIÊN CHẾ, SỐ LỚP, HỌC SINH</t>
  </si>
  <si>
    <t>BIÊN CHẾ</t>
  </si>
  <si>
    <t>Được duyệt</t>
  </si>
  <si>
    <t>Có mặt</t>
  </si>
  <si>
    <t>Tr.đó: HĐ 68 (Bảo vệ)</t>
  </si>
  <si>
    <t>HOẠT ĐỘNG GIÁO DỤC KHÁC</t>
  </si>
  <si>
    <t xml:space="preserve">  3. Chi sự nghiệp bảo vệ môi trường</t>
  </si>
  <si>
    <t>Kinh phí miễn giảm thủy lợi phí</t>
  </si>
  <si>
    <t>TT.THUẬN AN</t>
  </si>
  <si>
    <t>KP thực hiện QĐ 3115</t>
  </si>
  <si>
    <t>a</t>
  </si>
  <si>
    <t>b</t>
  </si>
  <si>
    <t>c</t>
  </si>
  <si>
    <t>KP thực hiện NĐ 116</t>
  </si>
  <si>
    <t>Ban tiếp công dân</t>
  </si>
  <si>
    <t>Hạng trường</t>
  </si>
  <si>
    <t>Chi công việc (chưa gồm nguồn HP)</t>
  </si>
  <si>
    <t>Thâm niên nhà giáo</t>
  </si>
  <si>
    <t xml:space="preserve">Kiến thiết thị chính </t>
  </si>
  <si>
    <t>I.1</t>
  </si>
  <si>
    <t>I.2</t>
  </si>
  <si>
    <t xml:space="preserve">  Kinh phí lớp ĐH theo qui hoạch của huyện</t>
  </si>
  <si>
    <t>CÔNG KHAI DỰ TOÁN THU NGÂN SÁCH NHÀ NƯỚC NĂM 2017</t>
  </si>
  <si>
    <t>CHỈ TIÊU</t>
  </si>
  <si>
    <t>DỰ TOÁN THU NSNN NĂM 2017</t>
  </si>
  <si>
    <t xml:space="preserve">Ngân sách      </t>
  </si>
  <si>
    <t>Tỉnh hưởng</t>
  </si>
  <si>
    <t>Huyện hưởng</t>
  </si>
  <si>
    <t>Xã hưởng</t>
  </si>
  <si>
    <t>TỔNG THU NSNN TRÊN ĐỊA BÀN</t>
  </si>
  <si>
    <t xml:space="preserve">Thu cân đối NSNN </t>
  </si>
  <si>
    <t xml:space="preserve">  - Thuế GTGT+ TNDN (T30;H70)</t>
  </si>
  <si>
    <t xml:space="preserve">   Trong đó: Tiền thuê đất thuộc tỉnh quản lý</t>
  </si>
  <si>
    <t xml:space="preserve">  - Phí môn bài huyện, xã</t>
  </si>
  <si>
    <t xml:space="preserve">  - Phí và lệ phí huyện</t>
  </si>
  <si>
    <t xml:space="preserve">  - Phí và lệ phí  xã</t>
  </si>
  <si>
    <t xml:space="preserve">      Trong đó: Thu phí Vệ sinh môi trường</t>
  </si>
  <si>
    <t xml:space="preserve"> Thu thường xuyên ngân sách xã</t>
  </si>
  <si>
    <t xml:space="preserve"> Thu khác</t>
  </si>
  <si>
    <t xml:space="preserve">  - VAT+TNDN Cty TNHH, cổ phần (T30,H70)</t>
  </si>
  <si>
    <t>THU BỔ SUNG TỪ NGÂN SÁCH TỈNH</t>
  </si>
  <si>
    <t>CÔNG KHAI DỰ TOÁN CHI NGÂN SÁCH ĐỊA PHƯƠNG NĂM 2017</t>
  </si>
  <si>
    <t>Dự toán năm 2017</t>
  </si>
  <si>
    <t xml:space="preserve">UBND 
Tỉnh giao </t>
  </si>
  <si>
    <t>HĐND Huyện giao</t>
  </si>
  <si>
    <t>A. Chi cân đối NSĐP( I+ II+ III)</t>
  </si>
  <si>
    <t xml:space="preserve">  2. Chi sự nghiệp kinh tế. Trong đó:</t>
  </si>
  <si>
    <t xml:space="preserve">  - SN Nông lâm thuỷ lợi, địa chính</t>
  </si>
  <si>
    <t xml:space="preserve">  Trđó: +KP chống hạn mặn, ngập úng, vớt bèo; hoạt động của đội ngũ cán bộ khuyến nông</t>
  </si>
  <si>
    <t xml:space="preserve">      + KP miễn giảm Thủy lợi phí</t>
  </si>
  <si>
    <t xml:space="preserve">  - SN Giao thông</t>
  </si>
  <si>
    <t xml:space="preserve">  - Khuyến công, thương mại D.vụ</t>
  </si>
  <si>
    <t xml:space="preserve">  - Qui hoạch, CB đầu tư, Xúc tiến ĐT</t>
  </si>
  <si>
    <t xml:space="preserve">  - SN kiến thiết thị chính</t>
  </si>
  <si>
    <t xml:space="preserve">  - Các sự nghiệp khác còn lại</t>
  </si>
  <si>
    <t xml:space="preserve">        - SN giáo dục</t>
  </si>
  <si>
    <t xml:space="preserve">        - SN Đào tạo, Dạy nghề</t>
  </si>
  <si>
    <t xml:space="preserve">  14. Chi cải cách tiền lương (50% tăng DT)</t>
  </si>
  <si>
    <t>Tên dự án</t>
  </si>
  <si>
    <t>Quy mô đầu tư</t>
  </si>
  <si>
    <t>Tổng mức đầu tư dự kiến</t>
  </si>
  <si>
    <t>Nguồn vốn</t>
  </si>
  <si>
    <t>Kế hoạch vốn năm 2017 (vốn ngân sách huyện)</t>
  </si>
  <si>
    <t>NS huyện</t>
  </si>
  <si>
    <t>NS Xã, thị trấn, HTX</t>
  </si>
  <si>
    <t>Nguồn vốn khác</t>
  </si>
  <si>
    <t>TỔNG CỘNG</t>
  </si>
  <si>
    <t>Trả nợ vốn vay</t>
  </si>
  <si>
    <t>Dự án chuyển tiếp</t>
  </si>
  <si>
    <t>6 phòng học trường Tiểu học Thuận An 2</t>
  </si>
  <si>
    <t>BĐTXD huyện</t>
  </si>
  <si>
    <t>Nhà 02 tầng 6 phòng trường Tiểu học Phú Thuận 1</t>
  </si>
  <si>
    <t>Nhà Công vụ huyện</t>
  </si>
  <si>
    <t>Dự án khởi công mới</t>
  </si>
  <si>
    <t>Đường liên thôn từ Ủy ban đến Sông Như Ý thôn Phước Linh</t>
  </si>
  <si>
    <t xml:space="preserve"> 600m</t>
  </si>
  <si>
    <t>UBND xã Phú Mỹ</t>
  </si>
  <si>
    <t>Đường giao thông thôn Thôn Cự Lại Trung</t>
  </si>
  <si>
    <t>Dài 700 m</t>
  </si>
  <si>
    <t>UBND xã Phú Hải</t>
  </si>
  <si>
    <t>Đê bao Hà Mướp kết hợp GTNĐ</t>
  </si>
  <si>
    <t>Đê dài 1500 m, ngăn lũ 40 ha</t>
  </si>
  <si>
    <t>Hệ thống tưới tự chảy Vinh Thái 2-Vinh Thái</t>
  </si>
  <si>
    <t>Tưới tự chảy cho 60 ha.</t>
  </si>
  <si>
    <t>Kênh tưới thôn 1 Vinh An</t>
  </si>
  <si>
    <t xml:space="preserve"> 750m</t>
  </si>
  <si>
    <t>Sửa chữa kênh tưới nam Đề Phú Thanh</t>
  </si>
  <si>
    <t>Tuyến kênh dài 3km, tưới cho 70 ha</t>
  </si>
  <si>
    <t>UBND xã Phú Thanh</t>
  </si>
  <si>
    <t>10 Phòng 2 tầng trường Tiểu học Phú Tân</t>
  </si>
  <si>
    <t>10 phòng 2 tầng</t>
  </si>
  <si>
    <t>4 phòng trường Mầm non Phú Dương</t>
  </si>
  <si>
    <t>4 phòng học</t>
  </si>
  <si>
    <t>4 phòng học trường Mầm non Phú Xuân</t>
  </si>
  <si>
    <t>3 phòng trường MN Phú Đa</t>
  </si>
  <si>
    <t>3 phòng học</t>
  </si>
  <si>
    <t>8 phòng học Tiểu học Vinh Thanh 2</t>
  </si>
  <si>
    <t>8 phòng học</t>
  </si>
  <si>
    <t>Hạ tầng kỹ thuật các xã, thị trấn: Thị trấn Thuận An, Phú Đa; xã Phú Thượng, Phú Mỹ, Phú An, Phú Hải, Phú Diên, Vinh Xuân, Phú Xuân, Phú Lương, Vinh Thái, Phú Lương</t>
  </si>
  <si>
    <t>TT PTQĐ huyện</t>
  </si>
  <si>
    <t>Nâng cấp, cải tạo trụ sở UBND huyện</t>
  </si>
  <si>
    <t>VP HĐND&amp; UBND huyện</t>
  </si>
  <si>
    <t>Bến thuyền du lịch TT Thuận An</t>
  </si>
  <si>
    <t>Bến thuyền du lịch Phú An</t>
  </si>
  <si>
    <t>Cải tạo, sửa chữa Hội trường UBND xã Phú Lương</t>
  </si>
  <si>
    <t>UBND xã Phú Lương</t>
  </si>
  <si>
    <t>Hỗ trợ di dời bãi tắm Vinh Thanh</t>
  </si>
  <si>
    <t>UBND xã Vinh Thanh</t>
  </si>
  <si>
    <t>Đồn Công an xã Phú Diên</t>
  </si>
  <si>
    <t>Công an Tỉnh TT Huế</t>
  </si>
  <si>
    <t xml:space="preserve">GPMB </t>
  </si>
  <si>
    <t>Đvt: Triệu đồng.</t>
  </si>
  <si>
    <t>CÔNG KHAI KẾ HOẠCH ĐẦU TƯ ĐẦU TƯ XÂY DỰNG CƠ BẢN NĂM 2017</t>
  </si>
  <si>
    <t>ĐƠN VỊ</t>
  </si>
  <si>
    <t>Biên chế giao DT 2017 (gồm HĐ 68)</t>
  </si>
  <si>
    <t>Dự toán năm 2017</t>
  </si>
  <si>
    <t>Nội dung</t>
  </si>
  <si>
    <t>Tổng số</t>
  </si>
  <si>
    <t>Tổng quỹ lương, các khoản phụ cấp, đóng góp</t>
  </si>
  <si>
    <t>Chi công việc</t>
  </si>
  <si>
    <t>Tiết kiệm 10% chi công việc</t>
  </si>
  <si>
    <t>Theo định mức (23 triệu)</t>
  </si>
  <si>
    <t>Bổ sung ngoài định mức</t>
  </si>
  <si>
    <t>4=5+6+7</t>
  </si>
  <si>
    <t>Bao gồm: Kinh phí thực hiện theo quyết định 3115/QĐ-TW; Chi thực hiện các nhiệm vụ của Huyện ủy, Ban Thường vụ Huyện ủy; KP kỷ niệm ngày thành lập và hoạt động công tác xây dựng Đảng nhân các ngày lễ lớn; KP thực hiện chỉ thị 03; chế độ người làm cơ yếu; Phụ cấp cấp ủy viên, báo cáo viên; bảo hiểm xe ô tô.</t>
  </si>
  <si>
    <t>Kinh phí mở lớp, bảo vệ, hội trường cấp ở chi SN đào tạo</t>
  </si>
  <si>
    <t>Hoạt động chung của UBND huyện; chế độ tiếp dân định kỳ, xử lý đơn thư khiếu nại; KP hoạt động của HĐND gồm: phụ cấp đại biểu HĐND, các chế độ theo Quyết định 35, bảo hiểm xe ô tô, KP đi nghiên cứu, học tập kinh nghiệm. Riêng kinh phí tập huấn đại biểu HĐND xã chuyển sang cấp cho Phòng Nội vụ để thực hiện.</t>
  </si>
  <si>
    <t>Kinh phí thăm viếng các ngày lễ tôn giáo, lễ tết; KP phục vụ công tác thi đua khen thưởng; kinh phí CCHC, kho lưu trữ. Kinh phí tập huấn đại biểu HĐND cấp xã 150 triệu</t>
  </si>
  <si>
    <t>KP Ban chỉ đạo XDNTM</t>
  </si>
  <si>
    <t>Trang phục thanh tra, Hội đồng giải quyết khiếu nại, tố cáo</t>
  </si>
  <si>
    <t>Kinh phí tuyên truyền, phổ biên pháp luật; Phụ cấp dầu mối kiểm soát TTHC; KP công tác hòa giải cơ sở</t>
  </si>
  <si>
    <t>KP phục vụ công tác xây dựng kế hoạch KTXH, Kế hoạch đầu tư công, Dự toán NSNN</t>
  </si>
  <si>
    <t>KP công tác hiến máu nhân đạo</t>
  </si>
  <si>
    <t>Hoạt động chung của UBMTTQVN huyện; chế độ sinh hoạt phí ủy viên UBMT không hưởng lương,…</t>
  </si>
  <si>
    <t>KP gặp mặt TN lên đường nhập ngũ; KP tổ chức các hội thi; hoạt động Đoàn, Đội; Thắp lữa truyền thống; KP đại hội Đoàn TNCSHCM 80 triệu</t>
  </si>
  <si>
    <t>KP tổng kết phong trào; tổ chức các hội thi</t>
  </si>
  <si>
    <t>KP tổng kết các phong trào; tổ chức các hội thi</t>
  </si>
  <si>
    <t>KP thành lập CLB CCB; Đại hội Cựu chiến binh 80 triệu</t>
  </si>
  <si>
    <t>Biên chế mới, NV đột xuất</t>
  </si>
  <si>
    <t>DỰ TOÁN NĂM 2017</t>
  </si>
  <si>
    <t>DỰ TOÁN ĐƯỢC SỬ DỤNG SAU KHI TRỪ 10% TK chi TX</t>
  </si>
  <si>
    <t>Khoán thiếu biên chế</t>
  </si>
  <si>
    <t>Hỗ trợ Hội khuyến học (gồm cả KP Đại hội theo NK)</t>
  </si>
  <si>
    <t>Kinh phí thực hiện một số nhiệm vụ chi phát sinh (theo khả năng cân đối)</t>
  </si>
  <si>
    <t>Tiền ăn trưa trẻ 3,4,5 tuổi</t>
  </si>
  <si>
    <t>Miễn giảm học phí, hỗ trợ chi phí học tập</t>
  </si>
  <si>
    <t xml:space="preserve">KP phụ cấp thu hút theo NĐ 19 </t>
  </si>
  <si>
    <t>KP phụ cấp theo NĐ 116</t>
  </si>
  <si>
    <t>Phần mềm giáo án điện tử (Tỉnh hỗ trợ)</t>
  </si>
  <si>
    <t xml:space="preserve"> * Định mức chi công việc: MN 22tr/lớp (TT 20tr/lớp); TH 26tr/lớp (TT 25tr/lớp); THCS 24tr/lớp (TT 22tr/lớp)</t>
  </si>
  <si>
    <t xml:space="preserve"> * Những trường dưới 10 lớp bổ sung thêm chi công việc đảm bảo đủ 10 lớp</t>
  </si>
  <si>
    <t>CÔNG KHAI DỰ TOÁN CHI SỰ NGHIỆP GIÁO DỤC NĂM 2017</t>
  </si>
  <si>
    <t>DỰ TOÁN THU, CHI HỌC PHÍ</t>
  </si>
  <si>
    <t>Dự toán thu học phí</t>
  </si>
  <si>
    <t>Dự toán chi học phí</t>
  </si>
  <si>
    <t>40% phục vụ CCTL</t>
  </si>
  <si>
    <t>60% phục vụ dạy và học</t>
  </si>
  <si>
    <t>CÔNG KHAI DỰ TOÁN CHI SỰ NGHIỆP NĂM 2017</t>
  </si>
  <si>
    <t>NỘI DUNG</t>
  </si>
  <si>
    <t>DỰ TOÁN NĂM 2017</t>
  </si>
  <si>
    <t>Tiết kiệm 10%</t>
  </si>
  <si>
    <t>GHI CHÚ</t>
  </si>
  <si>
    <t>TỔNG SỐ</t>
  </si>
  <si>
    <t>Chi sự nghiệp kinh tế</t>
  </si>
  <si>
    <t>V</t>
  </si>
  <si>
    <t>Giáo dục - Đào tạo, dạy nghề</t>
  </si>
  <si>
    <t>SN Giáo dục</t>
  </si>
  <si>
    <t>Đào tạo</t>
  </si>
  <si>
    <t>Dạy nghề</t>
  </si>
  <si>
    <t>Văn hóa TT, Thể dục thể thao, Phát thanh</t>
  </si>
  <si>
    <t>Chi An ninh - Quốc phòng</t>
  </si>
  <si>
    <t>Chi khác ngân sách</t>
  </si>
  <si>
    <t>Kinh phí hỗ trợ địa phương sản xuất lúa</t>
  </si>
  <si>
    <t>Sự nghiệp bảo vệ môi trường, xử lý rác thải</t>
  </si>
  <si>
    <t>Đường QH Vinh Thanh-Tuyến số 5 (đoạn từ đường vào chợ đến đường ra bên phà cũ)</t>
  </si>
  <si>
    <t>Đường giao thông Mai Bá Trai nối dài</t>
  </si>
  <si>
    <t>Nhà 2 tầng 6 phòng học Trường TH Thuận An 2</t>
  </si>
  <si>
    <t>Sự nghiệp y tế, dân số</t>
  </si>
  <si>
    <t xml:space="preserve">  Kinh phí lớp TCCT-HC (GD)</t>
  </si>
  <si>
    <t xml:space="preserve">  Đào tạo lại cán bộ, công chức (gồm giáo dục)</t>
  </si>
  <si>
    <t>Sự nghiệp văn hóa thông tin</t>
  </si>
  <si>
    <t>Sự nghiệp Phát thanh truyền hình</t>
  </si>
  <si>
    <t xml:space="preserve">  Hoạt động truyền thanh</t>
  </si>
  <si>
    <t xml:space="preserve">  Bảo trì, duy tu hệ thống truyền thanh </t>
  </si>
  <si>
    <t>Sự nghiệp thể dục thể thao</t>
  </si>
  <si>
    <t xml:space="preserve">KP Luật dân quân tự vệ, khám nghĩa vụ quân sự; huấn luyện; nhiệm vụ đặc thù QP-AN </t>
  </si>
  <si>
    <t>KP phục vụ tình hình an ninh trật tự phức tạp; phòng cháy, chữa cháy; tình hình khác</t>
  </si>
  <si>
    <t>Hụt thu, MS tài sản khối xã; duy tu, SC hệ thống truyền thanh; trang phục HĐND; nhiệm vụ phát sinh</t>
  </si>
  <si>
    <t>CÔNG KHAI DỰ TOÁN THU, CHI NGÂN SÁCH XÃ, THỊ TRẤN NĂM 2017</t>
  </si>
  <si>
    <t>Ban hành kèm theo Quyết định số  80/QĐ-UBND ngày 19/01/2017 của UBND huyện</t>
  </si>
  <si>
    <t>Ban hành kèm theo Quyết định số  80/QĐ-UBND ngày  19/01/2017 của UBND huyện</t>
  </si>
  <si>
    <t>Ban hành kèm theo Quyết định số   80/QĐ-UBND ngày 19/01/2017 của UBND huyện</t>
  </si>
  <si>
    <t>(Ban hành kèm theo Quyết định số  80/QĐ-UBND ngày  19/01/2017 của UBND huyện)</t>
  </si>
  <si>
    <t>(Kèm theo Quyết định số 80/QĐ-UBND ngày 19/01/2017 của UBND huyện)</t>
  </si>
  <si>
    <t>CÔNG KHAI DỰ TOÁN CHI QUẢN LÝ HÀNH CHÍNH NĂM 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</si>
</sst>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;[Red]#,##0"/>
    <numFmt numFmtId="166" formatCode="0.000"/>
    <numFmt numFmtId="167" formatCode="0.0"/>
    <numFmt numFmtId="168" formatCode="0.0000"/>
    <numFmt numFmtId="169" formatCode="#"/>
    <numFmt numFmtId="170" formatCode="#.0"/>
    <numFmt numFmtId="171" formatCode="#.##0"/>
    <numFmt numFmtId="172" formatCode="#,##0.000"/>
    <numFmt numFmtId="173" formatCode="_(* #,##0_);_(* \(#,##0\);_(* &quot;-&quot;??_);_(@_)"/>
    <numFmt numFmtId="174" formatCode="0.000000"/>
    <numFmt numFmtId="175" formatCode="0.00000"/>
  </numFmts>
  <fonts count="70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9"/>
      <name val="Times New Roman"/>
      <family val="1"/>
    </font>
    <font>
      <i/>
      <sz val="14"/>
      <name val="Times New Roman"/>
      <family val="1"/>
    </font>
    <font>
      <b/>
      <sz val="12"/>
      <color indexed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24997000396251678"/>
      <name val="Times New Roman"/>
      <family val="1"/>
    </font>
    <font>
      <sz val="12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51" fillId="0" borderId="0">
      <alignment/>
      <protection/>
    </xf>
    <xf numFmtId="0" fontId="31" fillId="0" borderId="0">
      <alignment/>
      <protection/>
    </xf>
    <xf numFmtId="0" fontId="27" fillId="0" borderId="0">
      <alignment/>
      <protection/>
    </xf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13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12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3" fontId="28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3" fontId="29" fillId="0" borderId="1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9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32" fillId="0" borderId="10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3" fontId="3" fillId="32" borderId="10" xfId="59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173" fontId="3" fillId="0" borderId="10" xfId="42" applyNumberFormat="1" applyFont="1" applyFill="1" applyBorder="1" applyAlignment="1">
      <alignment horizontal="center" vertical="center"/>
    </xf>
    <xf numFmtId="0" fontId="1" fillId="0" borderId="10" xfId="58" applyFont="1" applyFill="1" applyBorder="1" applyAlignment="1">
      <alignment horizontal="center" vertical="center"/>
      <protection/>
    </xf>
    <xf numFmtId="3" fontId="1" fillId="0" borderId="10" xfId="58" applyNumberFormat="1" applyFont="1" applyFill="1" applyBorder="1" applyAlignment="1">
      <alignment horizontal="right" vertical="center" wrapText="1"/>
      <protection/>
    </xf>
    <xf numFmtId="0" fontId="1" fillId="0" borderId="10" xfId="58" applyFont="1" applyFill="1" applyBorder="1" applyAlignment="1">
      <alignment horizontal="left" vertical="center"/>
      <protection/>
    </xf>
    <xf numFmtId="0" fontId="0" fillId="32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59" applyNumberFormat="1" applyFont="1" applyFill="1" applyBorder="1" applyAlignment="1">
      <alignment horizontal="right" vertical="center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0" borderId="10" xfId="57" applyFont="1" applyBorder="1" applyAlignment="1">
      <alignment horizontal="left" vertical="center" wrapText="1"/>
      <protection/>
    </xf>
    <xf numFmtId="49" fontId="0" fillId="32" borderId="10" xfId="0" applyNumberFormat="1" applyFont="1" applyFill="1" applyBorder="1" applyAlignment="1">
      <alignment horizontal="left" vertical="center" wrapText="1"/>
    </xf>
    <xf numFmtId="3" fontId="0" fillId="32" borderId="10" xfId="59" applyNumberFormat="1" applyFont="1" applyFill="1" applyBorder="1" applyAlignment="1">
      <alignment horizontal="right" vertical="center" wrapText="1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vertical="center"/>
      <protection/>
    </xf>
    <xf numFmtId="173" fontId="0" fillId="0" borderId="10" xfId="42" applyNumberFormat="1" applyFont="1" applyFill="1" applyBorder="1" applyAlignment="1">
      <alignment horizontal="center" vertical="center"/>
    </xf>
    <xf numFmtId="173" fontId="0" fillId="0" borderId="10" xfId="42" applyNumberFormat="1" applyFont="1" applyFill="1" applyBorder="1" applyAlignment="1">
      <alignment horizontal="right" vertical="center"/>
    </xf>
    <xf numFmtId="173" fontId="0" fillId="0" borderId="10" xfId="42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3" fontId="1" fillId="0" borderId="10" xfId="42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2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1" fillId="0" borderId="15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1 (2)_2016-202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hattuan\DUTOAN%20NSNN\DT2017\DU%20TOAN%20NSNN%20NAM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Q-HDND-bieu1"/>
      <sheetName val="NQ-HDND-bieu2"/>
      <sheetName val="THU2015"/>
      <sheetName val="CHI2015"/>
      <sheetName val="CDNSCAPHUYEN"/>
      <sheetName val="THDT-THU"/>
      <sheetName val="DTCHINSNN"/>
      <sheetName val="Tietkiem10%"/>
      <sheetName val="THUYETMINH"/>
      <sheetName val="SUNGHIEP"/>
      <sheetName val="DT-SNKT11 (UB)"/>
      <sheetName val="QLNGOAIDM"/>
      <sheetName val="3115"/>
      <sheetName val="35 (HDND)"/>
      <sheetName val="Bantiepdan"/>
      <sheetName val="Luong-Huyen"/>
      <sheetName val="SLGOC-HCSN"/>
      <sheetName val="QLHC(BCHD)"/>
      <sheetName val="QLHC(TBTC)"/>
      <sheetName val="QLHC10"/>
      <sheetName val="DUTOANDAUTU2016"/>
      <sheetName val="KHDAUTU2016"/>
      <sheetName val="DBXH17"/>
      <sheetName val="DBXH16"/>
      <sheetName val="DAOTAO"/>
      <sheetName val="VHTT"/>
      <sheetName val="AN-QP"/>
      <sheetName val="CHIKHAC"/>
      <sheetName val="TDTHU-XA"/>
      <sheetName val="TDTHU-XA (TB)"/>
      <sheetName val="DT CHI-XA"/>
      <sheetName val="DT CHI-XA (TB)"/>
      <sheetName val="THUTIENDAT"/>
      <sheetName val="CHI-NSX"/>
      <sheetName val="BSNSX"/>
      <sheetName val="QD99"/>
      <sheetName val="KDC"/>
      <sheetName val="Luongxa"/>
      <sheetName val="SOLIEUCOBANXA"/>
      <sheetName val="CHIQLHCXA"/>
      <sheetName val="Banchuyentrach"/>
      <sheetName val="DM-HDND"/>
      <sheetName val="DQTV"/>
      <sheetName val="Sheet1"/>
      <sheetName val="HDNDXA"/>
      <sheetName val="TYLE"/>
      <sheetName val="BBKHOAN"/>
      <sheetName val="DMTT35"/>
      <sheetName val="SL-GIAODUC2017"/>
      <sheetName val="DT-GIAODUC"/>
      <sheetName val="DT-GIAODUC (TB)"/>
      <sheetName val="HOCPHI-THCS"/>
      <sheetName val="HOCPHI-MN"/>
      <sheetName val="Doichieu"/>
      <sheetName val="Thu T"/>
      <sheetName val="Chi T"/>
      <sheetName val="Sheet7"/>
      <sheetName val="Chi HX"/>
    </sheetNames>
    <sheetDataSet>
      <sheetData sheetId="48">
        <row r="8">
          <cell r="B8" t="str">
            <v>MẦM NON</v>
          </cell>
        </row>
        <row r="9">
          <cell r="B9" t="str">
            <v>Phú Thượng</v>
          </cell>
        </row>
        <row r="10">
          <cell r="B10" t="str">
            <v>Hoa Hồng</v>
          </cell>
        </row>
        <row r="11">
          <cell r="B11" t="str">
            <v>Phú Dương</v>
          </cell>
        </row>
        <row r="12">
          <cell r="B12" t="str">
            <v>Phú Mậu 1</v>
          </cell>
        </row>
        <row r="13">
          <cell r="B13" t="str">
            <v>Phú Mậu 2</v>
          </cell>
        </row>
        <row r="14">
          <cell r="B14" t="str">
            <v>Phú Thanh</v>
          </cell>
        </row>
        <row r="15">
          <cell r="B15" t="str">
            <v>Phú Thuận </v>
          </cell>
        </row>
        <row r="16">
          <cell r="B16" t="str">
            <v>Phú Hải</v>
          </cell>
        </row>
        <row r="17">
          <cell r="B17" t="str">
            <v>Phú Diên</v>
          </cell>
        </row>
        <row r="18">
          <cell r="B18" t="str">
            <v>Phú Mỹ 1</v>
          </cell>
        </row>
        <row r="19">
          <cell r="B19" t="str">
            <v>Phú Mỹ 2</v>
          </cell>
        </row>
        <row r="20">
          <cell r="B20" t="str">
            <v>Phú An</v>
          </cell>
        </row>
        <row r="21">
          <cell r="B21" t="str">
            <v>Phú Xuân</v>
          </cell>
        </row>
        <row r="22">
          <cell r="B22" t="str">
            <v>Phú Lương</v>
          </cell>
        </row>
        <row r="23">
          <cell r="B23" t="str">
            <v>Phú Hồ</v>
          </cell>
        </row>
        <row r="24">
          <cell r="B24" t="str">
            <v>Phú Đa 1</v>
          </cell>
        </row>
        <row r="25">
          <cell r="B25" t="str">
            <v>Phú Đa 2</v>
          </cell>
        </row>
        <row r="26">
          <cell r="B26" t="str">
            <v>Vinh Phú </v>
          </cell>
        </row>
        <row r="27">
          <cell r="B27" t="str">
            <v>Vinh Thái</v>
          </cell>
        </row>
        <row r="28">
          <cell r="B28" t="str">
            <v>Vinh Hà</v>
          </cell>
        </row>
        <row r="29">
          <cell r="B29" t="str">
            <v>Vinh Xuân </v>
          </cell>
        </row>
        <row r="30">
          <cell r="B30" t="str">
            <v>Vinh Thanh</v>
          </cell>
        </row>
        <row r="31">
          <cell r="B31" t="str">
            <v>Vinh An</v>
          </cell>
        </row>
        <row r="32">
          <cell r="B32" t="str">
            <v>Thuận An</v>
          </cell>
        </row>
        <row r="34">
          <cell r="B34" t="str">
            <v>TIỂU HỌC</v>
          </cell>
        </row>
        <row r="35">
          <cell r="B35" t="str">
            <v>Phú Thượng 1</v>
          </cell>
        </row>
        <row r="36">
          <cell r="B36" t="str">
            <v>Phú Thượng 2</v>
          </cell>
        </row>
        <row r="37">
          <cell r="B37" t="str">
            <v>Dương Nổ</v>
          </cell>
        </row>
        <row r="38">
          <cell r="B38" t="str">
            <v>Phú Dương</v>
          </cell>
        </row>
        <row r="39">
          <cell r="B39" t="str">
            <v>Phú Mậu 1</v>
          </cell>
        </row>
        <row r="40">
          <cell r="B40" t="str">
            <v>Phú Mậu 2</v>
          </cell>
        </row>
        <row r="41">
          <cell r="B41" t="str">
            <v>Phú Thanh</v>
          </cell>
        </row>
        <row r="42">
          <cell r="B42" t="str">
            <v>Phú Thuận 1</v>
          </cell>
        </row>
        <row r="43">
          <cell r="B43" t="str">
            <v>Phú Thuận 2</v>
          </cell>
        </row>
        <row r="44">
          <cell r="B44" t="str">
            <v>Phú Hải</v>
          </cell>
        </row>
        <row r="45">
          <cell r="B45" t="str">
            <v>Phú Diên 1</v>
          </cell>
        </row>
        <row r="46">
          <cell r="B46" t="str">
            <v>Phú Diên 2</v>
          </cell>
        </row>
        <row r="47">
          <cell r="B47" t="str">
            <v>Phú Mỹ 1</v>
          </cell>
        </row>
        <row r="48">
          <cell r="B48" t="str">
            <v>Phú Mỹ 2</v>
          </cell>
        </row>
        <row r="49">
          <cell r="B49" t="str">
            <v>Phú An 1</v>
          </cell>
        </row>
        <row r="50">
          <cell r="B50" t="str">
            <v>Phú An 2</v>
          </cell>
        </row>
        <row r="51">
          <cell r="B51" t="str">
            <v>Phú Xuân 1</v>
          </cell>
        </row>
        <row r="52">
          <cell r="B52" t="str">
            <v>Phú Xuân 2</v>
          </cell>
        </row>
        <row r="53">
          <cell r="B53" t="str">
            <v>Phú Lương 1</v>
          </cell>
        </row>
        <row r="54">
          <cell r="B54" t="str">
            <v>Phú Lương 2</v>
          </cell>
        </row>
        <row r="55">
          <cell r="B55" t="str">
            <v>Phú Hồ</v>
          </cell>
        </row>
        <row r="56">
          <cell r="B56" t="str">
            <v>Phú Đa 1</v>
          </cell>
        </row>
        <row r="57">
          <cell r="B57" t="str">
            <v>Phú Đa 2</v>
          </cell>
        </row>
        <row r="58">
          <cell r="B58" t="str">
            <v>Phú Đa 3</v>
          </cell>
        </row>
        <row r="59">
          <cell r="B59" t="str">
            <v>Vinh Phú </v>
          </cell>
        </row>
        <row r="60">
          <cell r="B60" t="str">
            <v>Vinh Thái</v>
          </cell>
        </row>
        <row r="61">
          <cell r="B61" t="str">
            <v>Vinh Hà</v>
          </cell>
        </row>
        <row r="62">
          <cell r="B62" t="str">
            <v>Hà Trung</v>
          </cell>
        </row>
        <row r="63">
          <cell r="B63" t="str">
            <v>Vinh Xuân</v>
          </cell>
        </row>
        <row r="64">
          <cell r="B64" t="str">
            <v>Vinh Thanh 1</v>
          </cell>
        </row>
        <row r="65">
          <cell r="B65" t="str">
            <v>Vinh Thanh 2</v>
          </cell>
        </row>
        <row r="66">
          <cell r="B66" t="str">
            <v>Vinh An 1</v>
          </cell>
        </row>
        <row r="67">
          <cell r="B67" t="str">
            <v>Vinh An 2</v>
          </cell>
        </row>
        <row r="68">
          <cell r="B68" t="str">
            <v>Thuận An 1</v>
          </cell>
        </row>
        <row r="69">
          <cell r="B69" t="str">
            <v>Thuận An 2</v>
          </cell>
        </row>
        <row r="71">
          <cell r="B71" t="str">
            <v>THCS</v>
          </cell>
        </row>
        <row r="72">
          <cell r="B72" t="str">
            <v>Phú Thượng</v>
          </cell>
        </row>
        <row r="73">
          <cell r="B73" t="str">
            <v>Phú Dương</v>
          </cell>
        </row>
        <row r="74">
          <cell r="B74" t="str">
            <v>Phú Mậu</v>
          </cell>
        </row>
        <row r="75">
          <cell r="B75" t="str">
            <v>Phú Thanh </v>
          </cell>
        </row>
        <row r="76">
          <cell r="B76" t="str">
            <v>Phú Thuận</v>
          </cell>
        </row>
        <row r="77">
          <cell r="B77" t="str">
            <v>Phú Hải</v>
          </cell>
        </row>
        <row r="78">
          <cell r="B78" t="str">
            <v>Phú Diên</v>
          </cell>
        </row>
        <row r="79">
          <cell r="B79" t="str">
            <v>Phú Mỹ</v>
          </cell>
        </row>
        <row r="80">
          <cell r="B80" t="str">
            <v>Phú An</v>
          </cell>
        </row>
        <row r="81">
          <cell r="B81" t="str">
            <v>Phú Xuân</v>
          </cell>
        </row>
        <row r="82">
          <cell r="B82" t="str">
            <v>Phú Lương</v>
          </cell>
        </row>
        <row r="83">
          <cell r="B83" t="str">
            <v>Phú Hồ</v>
          </cell>
        </row>
        <row r="84">
          <cell r="B84" t="str">
            <v>Phú Đa</v>
          </cell>
        </row>
        <row r="85">
          <cell r="B85" t="str">
            <v>Vinh Phú </v>
          </cell>
        </row>
        <row r="86">
          <cell r="B86" t="str">
            <v>Vinh Thái</v>
          </cell>
        </row>
        <row r="87">
          <cell r="B87" t="str">
            <v>Vinh Hà</v>
          </cell>
        </row>
        <row r="88">
          <cell r="B88" t="str">
            <v>Vinh Xuân</v>
          </cell>
        </row>
        <row r="89">
          <cell r="B89" t="str">
            <v>Vinh Thanh</v>
          </cell>
        </row>
        <row r="90">
          <cell r="B90" t="str">
            <v>AB-Vinh An</v>
          </cell>
        </row>
        <row r="91">
          <cell r="B91" t="str">
            <v>Thuận 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G46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4.375" style="0" customWidth="1"/>
    <col min="2" max="2" width="46.75390625" style="0" customWidth="1"/>
    <col min="3" max="7" width="11.625" style="0" customWidth="1"/>
  </cols>
  <sheetData>
    <row r="1" spans="1:7" ht="18.75">
      <c r="A1" s="152" t="s">
        <v>179</v>
      </c>
      <c r="B1" s="152"/>
      <c r="C1" s="152"/>
      <c r="D1" s="152"/>
      <c r="E1" s="152"/>
      <c r="F1" s="152"/>
      <c r="G1" s="152"/>
    </row>
    <row r="2" spans="1:7" ht="15.75">
      <c r="A2" s="156" t="s">
        <v>346</v>
      </c>
      <c r="B2" s="156"/>
      <c r="C2" s="156"/>
      <c r="D2" s="156"/>
      <c r="E2" s="156"/>
      <c r="F2" s="156"/>
      <c r="G2" s="156"/>
    </row>
    <row r="3" spans="1:7" ht="15.75">
      <c r="A3" s="18"/>
      <c r="B3" s="18"/>
      <c r="C3" s="18"/>
      <c r="D3" s="18"/>
      <c r="E3" s="18"/>
      <c r="F3" s="18"/>
      <c r="G3" s="18"/>
    </row>
    <row r="4" ht="15.75">
      <c r="G4" s="15" t="s">
        <v>118</v>
      </c>
    </row>
    <row r="5" spans="1:7" s="28" customFormat="1" ht="12.75" customHeight="1">
      <c r="A5" s="146" t="s">
        <v>82</v>
      </c>
      <c r="B5" s="146" t="s">
        <v>180</v>
      </c>
      <c r="C5" s="153" t="s">
        <v>181</v>
      </c>
      <c r="D5" s="154"/>
      <c r="E5" s="154"/>
      <c r="F5" s="154"/>
      <c r="G5" s="155"/>
    </row>
    <row r="6" spans="1:7" s="28" customFormat="1" ht="12.75" customHeight="1">
      <c r="A6" s="147"/>
      <c r="B6" s="147"/>
      <c r="C6" s="146" t="s">
        <v>2</v>
      </c>
      <c r="D6" s="149" t="s">
        <v>71</v>
      </c>
      <c r="E6" s="153" t="s">
        <v>123</v>
      </c>
      <c r="F6" s="154"/>
      <c r="G6" s="155"/>
    </row>
    <row r="7" spans="1:7" s="28" customFormat="1" ht="12.75">
      <c r="A7" s="147"/>
      <c r="B7" s="147"/>
      <c r="C7" s="147"/>
      <c r="D7" s="150"/>
      <c r="E7" s="78" t="s">
        <v>182</v>
      </c>
      <c r="F7" s="78" t="s">
        <v>182</v>
      </c>
      <c r="G7" s="76" t="s">
        <v>182</v>
      </c>
    </row>
    <row r="8" spans="1:7" s="28" customFormat="1" ht="12.75">
      <c r="A8" s="148"/>
      <c r="B8" s="148"/>
      <c r="C8" s="148"/>
      <c r="D8" s="151"/>
      <c r="E8" s="8" t="s">
        <v>183</v>
      </c>
      <c r="F8" s="8" t="s">
        <v>184</v>
      </c>
      <c r="G8" s="8" t="s">
        <v>185</v>
      </c>
    </row>
    <row r="9" spans="1:7" s="7" customFormat="1" ht="15.75">
      <c r="A9" s="10" t="s">
        <v>114</v>
      </c>
      <c r="B9" s="10" t="s">
        <v>186</v>
      </c>
      <c r="C9" s="80">
        <f>C10+C40</f>
        <v>163950000</v>
      </c>
      <c r="D9" s="80">
        <f>D10+D40</f>
        <v>178348000</v>
      </c>
      <c r="E9" s="80">
        <f>E10+E40</f>
        <v>7894000</v>
      </c>
      <c r="F9" s="80">
        <f>F10+F40</f>
        <v>98625000</v>
      </c>
      <c r="G9" s="80">
        <f>G10+G40</f>
        <v>71829000</v>
      </c>
    </row>
    <row r="10" spans="1:7" s="7" customFormat="1" ht="15.75">
      <c r="A10" s="10" t="s">
        <v>107</v>
      </c>
      <c r="B10" s="19" t="s">
        <v>187</v>
      </c>
      <c r="C10" s="80">
        <f>C11+C34</f>
        <v>155650000</v>
      </c>
      <c r="D10" s="80">
        <f>D11+D34</f>
        <v>169639000</v>
      </c>
      <c r="E10" s="80">
        <f>E11+E34</f>
        <v>7894000</v>
      </c>
      <c r="F10" s="80">
        <f>F11+F34</f>
        <v>91716000</v>
      </c>
      <c r="G10" s="80">
        <f>G11+G34</f>
        <v>70029000</v>
      </c>
    </row>
    <row r="11" spans="1:7" s="7" customFormat="1" ht="15.75">
      <c r="A11" s="10" t="s">
        <v>176</v>
      </c>
      <c r="B11" s="19" t="s">
        <v>128</v>
      </c>
      <c r="C11" s="80">
        <f>C12+SUM(C21:C24)+C26+C27+SUM(C32:C32)+C33</f>
        <v>144740000</v>
      </c>
      <c r="D11" s="80">
        <f>D12+SUM(D21:D24)+D26+D27+SUM(D32:D32)+D33</f>
        <v>158729000</v>
      </c>
      <c r="E11" s="80">
        <f>E12+SUM(E21:E24)+E26+E27+SUM(E32:E32)+E33</f>
        <v>5944000</v>
      </c>
      <c r="F11" s="80">
        <f>F12+SUM(F21:F24)+F26+F27+SUM(F32:F32)+F33</f>
        <v>82756000</v>
      </c>
      <c r="G11" s="80">
        <f>G12+SUM(G21:G24)+G26+G27+SUM(G32:G32)+G33</f>
        <v>70029000</v>
      </c>
    </row>
    <row r="12" spans="1:7" s="7" customFormat="1" ht="15.75">
      <c r="A12" s="81">
        <v>1</v>
      </c>
      <c r="B12" s="82" t="s">
        <v>129</v>
      </c>
      <c r="C12" s="83">
        <v>29800000</v>
      </c>
      <c r="D12" s="83">
        <v>29800000</v>
      </c>
      <c r="E12" s="83">
        <v>4944000</v>
      </c>
      <c r="F12" s="83">
        <v>13366000</v>
      </c>
      <c r="G12" s="83">
        <v>11490000</v>
      </c>
    </row>
    <row r="13" spans="1:7" s="27" customFormat="1" ht="15.75">
      <c r="A13" s="81" t="s">
        <v>167</v>
      </c>
      <c r="B13" s="82" t="s">
        <v>130</v>
      </c>
      <c r="C13" s="83">
        <v>0</v>
      </c>
      <c r="D13" s="83">
        <v>3420000</v>
      </c>
      <c r="E13" s="83">
        <v>0</v>
      </c>
      <c r="F13" s="83">
        <v>1830000</v>
      </c>
      <c r="G13" s="83">
        <v>1590000</v>
      </c>
    </row>
    <row r="14" spans="1:7" s="27" customFormat="1" ht="15.75">
      <c r="A14" s="81"/>
      <c r="B14" s="82" t="s">
        <v>119</v>
      </c>
      <c r="C14" s="83">
        <v>0</v>
      </c>
      <c r="D14" s="83">
        <v>3420000</v>
      </c>
      <c r="E14" s="83"/>
      <c r="F14" s="83">
        <v>1830000</v>
      </c>
      <c r="G14" s="83">
        <v>1590000</v>
      </c>
    </row>
    <row r="15" spans="1:7" s="7" customFormat="1" ht="15.75">
      <c r="A15" s="81"/>
      <c r="B15" s="82" t="s">
        <v>120</v>
      </c>
      <c r="C15" s="83">
        <v>0</v>
      </c>
      <c r="D15" s="83">
        <v>0</v>
      </c>
      <c r="E15" s="83"/>
      <c r="F15" s="83"/>
      <c r="G15" s="83"/>
    </row>
    <row r="16" spans="1:7" s="27" customFormat="1" ht="15.75">
      <c r="A16" s="81" t="s">
        <v>168</v>
      </c>
      <c r="B16" s="82" t="s">
        <v>131</v>
      </c>
      <c r="C16" s="83">
        <v>3980000</v>
      </c>
      <c r="D16" s="83">
        <v>9900000</v>
      </c>
      <c r="E16" s="83">
        <v>0</v>
      </c>
      <c r="F16" s="83">
        <v>0</v>
      </c>
      <c r="G16" s="83">
        <v>9900000</v>
      </c>
    </row>
    <row r="17" spans="1:7" s="27" customFormat="1" ht="15.75">
      <c r="A17" s="81"/>
      <c r="B17" s="82" t="s">
        <v>119</v>
      </c>
      <c r="C17" s="83">
        <v>0</v>
      </c>
      <c r="D17" s="83">
        <v>9900000</v>
      </c>
      <c r="E17" s="83"/>
      <c r="F17" s="83"/>
      <c r="G17" s="83">
        <v>9900000</v>
      </c>
    </row>
    <row r="18" spans="1:7" s="27" customFormat="1" ht="15.75">
      <c r="A18" s="81"/>
      <c r="B18" s="82" t="s">
        <v>120</v>
      </c>
      <c r="C18" s="83">
        <v>0</v>
      </c>
      <c r="D18" s="83">
        <v>0</v>
      </c>
      <c r="E18" s="83"/>
      <c r="F18" s="83"/>
      <c r="G18" s="83">
        <v>0</v>
      </c>
    </row>
    <row r="19" spans="1:7" s="27" customFormat="1" ht="15.75">
      <c r="A19" s="81" t="s">
        <v>169</v>
      </c>
      <c r="B19" s="82" t="s">
        <v>136</v>
      </c>
      <c r="C19" s="83">
        <v>25820000</v>
      </c>
      <c r="D19" s="83">
        <v>16480000</v>
      </c>
      <c r="E19" s="83">
        <v>4944000</v>
      </c>
      <c r="F19" s="83">
        <v>11536000</v>
      </c>
      <c r="G19" s="83">
        <v>0</v>
      </c>
    </row>
    <row r="20" spans="1:7" s="27" customFormat="1" ht="15.75">
      <c r="A20" s="81"/>
      <c r="B20" s="82" t="s">
        <v>188</v>
      </c>
      <c r="C20" s="83">
        <v>25820000</v>
      </c>
      <c r="D20" s="83">
        <v>16480000</v>
      </c>
      <c r="E20" s="83">
        <v>4944000</v>
      </c>
      <c r="F20" s="83">
        <v>11536000</v>
      </c>
      <c r="G20" s="83"/>
    </row>
    <row r="21" spans="1:7" s="7" customFormat="1" ht="15.75">
      <c r="A21" s="81">
        <v>2</v>
      </c>
      <c r="B21" s="82" t="s">
        <v>38</v>
      </c>
      <c r="C21" s="83">
        <v>7790000</v>
      </c>
      <c r="D21" s="83">
        <v>7790000</v>
      </c>
      <c r="E21" s="83"/>
      <c r="F21" s="83">
        <v>2915000</v>
      </c>
      <c r="G21" s="83">
        <v>4875000</v>
      </c>
    </row>
    <row r="22" spans="1:7" s="27" customFormat="1" ht="15.75">
      <c r="A22" s="81">
        <v>3</v>
      </c>
      <c r="B22" s="82" t="s">
        <v>132</v>
      </c>
      <c r="C22" s="83">
        <v>70000000</v>
      </c>
      <c r="D22" s="83">
        <v>80000000</v>
      </c>
      <c r="E22" s="83"/>
      <c r="F22" s="83">
        <v>44450000</v>
      </c>
      <c r="G22" s="83">
        <v>35550000</v>
      </c>
    </row>
    <row r="23" spans="1:7" s="27" customFormat="1" ht="15.75">
      <c r="A23" s="81">
        <v>4</v>
      </c>
      <c r="B23" s="82" t="s">
        <v>1</v>
      </c>
      <c r="C23" s="83">
        <v>180000</v>
      </c>
      <c r="D23" s="83">
        <v>180000</v>
      </c>
      <c r="E23" s="83"/>
      <c r="F23" s="83"/>
      <c r="G23" s="83">
        <v>180000</v>
      </c>
    </row>
    <row r="24" spans="1:7" s="7" customFormat="1" ht="15.75">
      <c r="A24" s="81">
        <v>5</v>
      </c>
      <c r="B24" s="82" t="s">
        <v>9</v>
      </c>
      <c r="C24" s="83">
        <v>1000000</v>
      </c>
      <c r="D24" s="83">
        <v>1000000</v>
      </c>
      <c r="E24" s="83">
        <v>1000000</v>
      </c>
      <c r="F24" s="83"/>
      <c r="G24" s="83"/>
    </row>
    <row r="25" spans="1:7" s="7" customFormat="1" ht="15.75">
      <c r="A25" s="84"/>
      <c r="B25" s="85" t="s">
        <v>189</v>
      </c>
      <c r="C25" s="86">
        <v>1000000</v>
      </c>
      <c r="D25" s="86">
        <v>1000000</v>
      </c>
      <c r="E25" s="86">
        <v>1000000</v>
      </c>
      <c r="F25" s="86"/>
      <c r="G25" s="86"/>
    </row>
    <row r="26" spans="1:7" s="7" customFormat="1" ht="15.75">
      <c r="A26" s="81">
        <v>6</v>
      </c>
      <c r="B26" s="82" t="s">
        <v>133</v>
      </c>
      <c r="C26" s="83">
        <v>17660000</v>
      </c>
      <c r="D26" s="83">
        <v>17690000</v>
      </c>
      <c r="E26" s="83"/>
      <c r="F26" s="83">
        <v>16455000</v>
      </c>
      <c r="G26" s="83">
        <v>1235000</v>
      </c>
    </row>
    <row r="27" spans="1:7" s="7" customFormat="1" ht="15.75">
      <c r="A27" s="81">
        <v>7</v>
      </c>
      <c r="B27" s="82" t="s">
        <v>134</v>
      </c>
      <c r="C27" s="83">
        <v>2800000</v>
      </c>
      <c r="D27" s="83">
        <v>4486000</v>
      </c>
      <c r="E27" s="83">
        <v>0</v>
      </c>
      <c r="F27" s="83">
        <v>570000</v>
      </c>
      <c r="G27" s="83">
        <v>3916000</v>
      </c>
    </row>
    <row r="28" spans="1:7" s="7" customFormat="1" ht="15.75">
      <c r="A28" s="81"/>
      <c r="B28" s="82" t="s">
        <v>190</v>
      </c>
      <c r="C28" s="83"/>
      <c r="D28" s="83">
        <v>1282000</v>
      </c>
      <c r="E28" s="83"/>
      <c r="F28" s="83">
        <v>500000</v>
      </c>
      <c r="G28" s="83">
        <v>782000</v>
      </c>
    </row>
    <row r="29" spans="1:7" s="7" customFormat="1" ht="15.75">
      <c r="A29" s="81"/>
      <c r="B29" s="82" t="s">
        <v>191</v>
      </c>
      <c r="C29" s="83">
        <v>0</v>
      </c>
      <c r="D29" s="83">
        <v>70000</v>
      </c>
      <c r="E29" s="83"/>
      <c r="F29" s="83">
        <v>70000</v>
      </c>
      <c r="G29" s="83"/>
    </row>
    <row r="30" spans="1:7" s="7" customFormat="1" ht="15.75">
      <c r="A30" s="81"/>
      <c r="B30" s="82" t="s">
        <v>192</v>
      </c>
      <c r="C30" s="83">
        <v>0</v>
      </c>
      <c r="D30" s="83">
        <v>3134000</v>
      </c>
      <c r="E30" s="83"/>
      <c r="F30" s="83"/>
      <c r="G30" s="83">
        <v>3134000</v>
      </c>
    </row>
    <row r="31" spans="1:7" s="9" customFormat="1" ht="15.75">
      <c r="A31" s="81"/>
      <c r="B31" s="82" t="s">
        <v>193</v>
      </c>
      <c r="C31" s="83">
        <v>0</v>
      </c>
      <c r="D31" s="83">
        <v>2225000</v>
      </c>
      <c r="E31" s="83"/>
      <c r="F31" s="83"/>
      <c r="G31" s="83">
        <v>2225000</v>
      </c>
    </row>
    <row r="32" spans="1:7" s="7" customFormat="1" ht="15.75">
      <c r="A32" s="81">
        <v>8</v>
      </c>
      <c r="B32" s="82" t="s">
        <v>194</v>
      </c>
      <c r="C32" s="83">
        <v>10510000</v>
      </c>
      <c r="D32" s="83">
        <v>12783000</v>
      </c>
      <c r="E32" s="83"/>
      <c r="F32" s="83"/>
      <c r="G32" s="83">
        <v>12783000</v>
      </c>
    </row>
    <row r="33" spans="1:7" s="7" customFormat="1" ht="15.75">
      <c r="A33" s="81">
        <v>9</v>
      </c>
      <c r="B33" s="82" t="s">
        <v>195</v>
      </c>
      <c r="C33" s="83">
        <v>5000000</v>
      </c>
      <c r="D33" s="83">
        <v>5000000</v>
      </c>
      <c r="E33" s="83"/>
      <c r="F33" s="83">
        <v>5000000</v>
      </c>
      <c r="G33" s="83"/>
    </row>
    <row r="34" spans="1:7" s="7" customFormat="1" ht="15.75">
      <c r="A34" s="10" t="s">
        <v>177</v>
      </c>
      <c r="B34" s="19" t="s">
        <v>135</v>
      </c>
      <c r="C34" s="80">
        <f>C35+C38</f>
        <v>10910000</v>
      </c>
      <c r="D34" s="80">
        <f>D35+D38</f>
        <v>10910000</v>
      </c>
      <c r="E34" s="80">
        <f>E35+E38</f>
        <v>1950000</v>
      </c>
      <c r="F34" s="80">
        <f>F35+F38</f>
        <v>8960000</v>
      </c>
      <c r="G34" s="80">
        <f>G35+G38</f>
        <v>0</v>
      </c>
    </row>
    <row r="35" spans="1:7" s="7" customFormat="1" ht="15.75">
      <c r="A35" s="81">
        <v>1</v>
      </c>
      <c r="B35" s="82" t="s">
        <v>124</v>
      </c>
      <c r="C35" s="83">
        <v>7080000</v>
      </c>
      <c r="D35" s="83">
        <v>7080000</v>
      </c>
      <c r="E35" s="83">
        <v>1950000</v>
      </c>
      <c r="F35" s="83">
        <v>5130000</v>
      </c>
      <c r="G35" s="83">
        <f>SUM(G36:G37)</f>
        <v>0</v>
      </c>
    </row>
    <row r="36" spans="1:7" s="27" customFormat="1" ht="15.75">
      <c r="A36" s="81"/>
      <c r="B36" s="82" t="s">
        <v>137</v>
      </c>
      <c r="C36" s="83">
        <v>580000</v>
      </c>
      <c r="D36" s="83">
        <v>580000</v>
      </c>
      <c r="E36" s="83"/>
      <c r="F36" s="83">
        <v>580000</v>
      </c>
      <c r="G36" s="83"/>
    </row>
    <row r="37" spans="1:7" s="27" customFormat="1" ht="15.75">
      <c r="A37" s="81"/>
      <c r="B37" s="82" t="s">
        <v>196</v>
      </c>
      <c r="C37" s="83">
        <v>6500000</v>
      </c>
      <c r="D37" s="83">
        <v>6500000</v>
      </c>
      <c r="E37" s="83">
        <v>1950000</v>
      </c>
      <c r="F37" s="83">
        <v>4550000</v>
      </c>
      <c r="G37" s="83"/>
    </row>
    <row r="38" spans="1:7" s="7" customFormat="1" ht="15.75">
      <c r="A38" s="81">
        <v>2</v>
      </c>
      <c r="B38" s="82" t="s">
        <v>126</v>
      </c>
      <c r="C38" s="83">
        <v>3830000</v>
      </c>
      <c r="D38" s="83">
        <v>3830000</v>
      </c>
      <c r="E38" s="83">
        <v>0</v>
      </c>
      <c r="F38" s="83">
        <v>3830000</v>
      </c>
      <c r="G38" s="83">
        <f>SUM(G39)</f>
        <v>0</v>
      </c>
    </row>
    <row r="39" spans="1:7" s="27" customFormat="1" ht="15.75">
      <c r="A39" s="81"/>
      <c r="B39" s="82" t="s">
        <v>127</v>
      </c>
      <c r="C39" s="83">
        <v>3830000</v>
      </c>
      <c r="D39" s="83">
        <v>3830000</v>
      </c>
      <c r="E39" s="83"/>
      <c r="F39" s="83">
        <v>3830000</v>
      </c>
      <c r="G39" s="83"/>
    </row>
    <row r="40" spans="1:7" s="7" customFormat="1" ht="15.75">
      <c r="A40" s="10" t="s">
        <v>110</v>
      </c>
      <c r="B40" s="19" t="s">
        <v>125</v>
      </c>
      <c r="C40" s="80">
        <v>8300000</v>
      </c>
      <c r="D40" s="80">
        <v>8709000</v>
      </c>
      <c r="E40" s="80"/>
      <c r="F40" s="80">
        <v>6909000</v>
      </c>
      <c r="G40" s="80">
        <v>1800000</v>
      </c>
    </row>
    <row r="41" spans="1:7" s="7" customFormat="1" ht="15.75">
      <c r="A41" s="10" t="s">
        <v>115</v>
      </c>
      <c r="B41" s="87" t="s">
        <v>197</v>
      </c>
      <c r="C41" s="88">
        <f>SUM(C42:C43)</f>
        <v>425288000</v>
      </c>
      <c r="D41" s="88">
        <f>SUM(D42:D43)</f>
        <v>425288000</v>
      </c>
      <c r="E41" s="88">
        <f>SUM(E42:E43)</f>
        <v>0</v>
      </c>
      <c r="F41" s="88">
        <f>SUM(F42:F43)</f>
        <v>425288000</v>
      </c>
      <c r="G41" s="88">
        <f>SUM(G42:G43)</f>
        <v>0</v>
      </c>
    </row>
    <row r="42" spans="1:7" s="6" customFormat="1" ht="15.75">
      <c r="A42" s="81">
        <v>1</v>
      </c>
      <c r="B42" s="89" t="s">
        <v>39</v>
      </c>
      <c r="C42" s="90">
        <v>357452000</v>
      </c>
      <c r="D42" s="90">
        <v>357452000</v>
      </c>
      <c r="E42" s="83"/>
      <c r="F42" s="90">
        <v>357452000</v>
      </c>
      <c r="G42" s="83"/>
    </row>
    <row r="43" spans="1:7" s="6" customFormat="1" ht="15.75">
      <c r="A43" s="81">
        <v>2</v>
      </c>
      <c r="B43" s="89" t="s">
        <v>40</v>
      </c>
      <c r="C43" s="90">
        <v>67836000</v>
      </c>
      <c r="D43" s="90">
        <v>67836000</v>
      </c>
      <c r="E43" s="83"/>
      <c r="F43" s="90">
        <v>67836000</v>
      </c>
      <c r="G43" s="83"/>
    </row>
    <row r="44" ht="15.75">
      <c r="C44" s="20"/>
    </row>
    <row r="45" ht="15.75">
      <c r="C45" s="20"/>
    </row>
    <row r="46" spans="3:4" ht="15.75">
      <c r="C46" s="20"/>
      <c r="D46" s="20"/>
    </row>
  </sheetData>
  <sheetProtection/>
  <mergeCells count="8">
    <mergeCell ref="C6:C8"/>
    <mergeCell ref="D6:D8"/>
    <mergeCell ref="A1:G1"/>
    <mergeCell ref="C5:G5"/>
    <mergeCell ref="E6:G6"/>
    <mergeCell ref="A2:G2"/>
    <mergeCell ref="A5:A8"/>
    <mergeCell ref="B5:B8"/>
  </mergeCells>
  <printOptions horizontalCentered="1"/>
  <pageMargins left="0.25" right="0.25" top="0.7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E41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5.75"/>
  <cols>
    <col min="1" max="1" width="42.00390625" style="0" customWidth="1"/>
    <col min="2" max="5" width="11.625" style="0" customWidth="1"/>
  </cols>
  <sheetData>
    <row r="1" spans="1:5" ht="18.75">
      <c r="A1" s="152" t="s">
        <v>198</v>
      </c>
      <c r="B1" s="152"/>
      <c r="C1" s="152"/>
      <c r="D1" s="152"/>
      <c r="E1" s="152"/>
    </row>
    <row r="2" spans="1:5" ht="21.75" customHeight="1">
      <c r="A2" s="156" t="s">
        <v>347</v>
      </c>
      <c r="B2" s="156"/>
      <c r="C2" s="156"/>
      <c r="D2" s="156"/>
      <c r="E2" s="156"/>
    </row>
    <row r="3" ht="15.75">
      <c r="A3" s="18"/>
    </row>
    <row r="4" spans="1:5" ht="15.75">
      <c r="A4" s="6"/>
      <c r="E4" s="15" t="s">
        <v>118</v>
      </c>
    </row>
    <row r="5" spans="1:5" ht="15.75" customHeight="1">
      <c r="A5" s="146" t="s">
        <v>74</v>
      </c>
      <c r="B5" s="153" t="s">
        <v>199</v>
      </c>
      <c r="C5" s="154"/>
      <c r="D5" s="154"/>
      <c r="E5" s="155"/>
    </row>
    <row r="6" spans="1:5" ht="15.75" customHeight="1">
      <c r="A6" s="147"/>
      <c r="B6" s="146" t="s">
        <v>200</v>
      </c>
      <c r="C6" s="157" t="s">
        <v>201</v>
      </c>
      <c r="D6" s="158"/>
      <c r="E6" s="151"/>
    </row>
    <row r="7" spans="1:5" ht="15.75">
      <c r="A7" s="148"/>
      <c r="B7" s="148"/>
      <c r="C7" s="8" t="s">
        <v>73</v>
      </c>
      <c r="D7" s="8" t="s">
        <v>75</v>
      </c>
      <c r="E7" s="8" t="s">
        <v>76</v>
      </c>
    </row>
    <row r="8" spans="1:5" ht="15.75">
      <c r="A8" s="10">
        <v>1</v>
      </c>
      <c r="B8" s="11"/>
      <c r="C8" s="91"/>
      <c r="D8" s="11"/>
      <c r="E8" s="11"/>
    </row>
    <row r="9" spans="1:5" s="12" customFormat="1" ht="15.75">
      <c r="A9" s="10" t="s">
        <v>77</v>
      </c>
      <c r="B9" s="13">
        <f>B10+B41</f>
        <v>578542000</v>
      </c>
      <c r="C9" s="13">
        <f>C10+C41</f>
        <v>595742000</v>
      </c>
      <c r="D9" s="13">
        <f>D10+D41</f>
        <v>473007000</v>
      </c>
      <c r="E9" s="13">
        <f>E10+E41</f>
        <v>122735000</v>
      </c>
    </row>
    <row r="10" spans="1:5" s="12" customFormat="1" ht="15.75">
      <c r="A10" s="19" t="s">
        <v>202</v>
      </c>
      <c r="B10" s="13">
        <f>B11+B15+B40</f>
        <v>570242000</v>
      </c>
      <c r="C10" s="13">
        <f>ROUND((C11+C15+C40),-3)</f>
        <v>587033000</v>
      </c>
      <c r="D10" s="13">
        <f>ROUND((D11+D15+D40),-3)</f>
        <v>466098000</v>
      </c>
      <c r="E10" s="13">
        <f>ROUND((E11+E15+E40),-3)</f>
        <v>120935000</v>
      </c>
    </row>
    <row r="11" spans="1:5" s="12" customFormat="1" ht="15.75">
      <c r="A11" s="19" t="s">
        <v>78</v>
      </c>
      <c r="B11" s="13">
        <v>70000000</v>
      </c>
      <c r="C11" s="13">
        <v>80000000</v>
      </c>
      <c r="D11" s="13">
        <v>44450000</v>
      </c>
      <c r="E11" s="13">
        <v>35550000</v>
      </c>
    </row>
    <row r="12" spans="1:5" s="12" customFormat="1" ht="15.75">
      <c r="A12" s="82" t="s">
        <v>138</v>
      </c>
      <c r="B12" s="92">
        <v>70000000</v>
      </c>
      <c r="C12" s="92">
        <v>80000000</v>
      </c>
      <c r="D12" s="92">
        <v>44450000</v>
      </c>
      <c r="E12" s="92">
        <v>35550000</v>
      </c>
    </row>
    <row r="13" spans="1:5" s="12" customFormat="1" ht="15.75">
      <c r="A13" s="82" t="s">
        <v>36</v>
      </c>
      <c r="B13" s="92"/>
      <c r="C13" s="92">
        <v>0</v>
      </c>
      <c r="D13" s="92"/>
      <c r="E13" s="92"/>
    </row>
    <row r="14" spans="1:5" s="12" customFormat="1" ht="15.75">
      <c r="A14" s="82" t="s">
        <v>37</v>
      </c>
      <c r="B14" s="92"/>
      <c r="C14" s="92">
        <v>0</v>
      </c>
      <c r="D14" s="92"/>
      <c r="E14" s="92"/>
    </row>
    <row r="15" spans="1:5" s="12" customFormat="1" ht="15.75">
      <c r="A15" s="19" t="s">
        <v>80</v>
      </c>
      <c r="B15" s="13">
        <v>490442000</v>
      </c>
      <c r="C15" s="13">
        <v>495007000</v>
      </c>
      <c r="D15" s="13">
        <v>416370000</v>
      </c>
      <c r="E15" s="13">
        <v>78637000</v>
      </c>
    </row>
    <row r="16" spans="1:5" s="12" customFormat="1" ht="15.75">
      <c r="A16" s="82" t="s">
        <v>81</v>
      </c>
      <c r="B16" s="13"/>
      <c r="C16" s="13"/>
      <c r="D16" s="13"/>
      <c r="E16" s="13"/>
    </row>
    <row r="17" spans="1:5" s="12" customFormat="1" ht="15.75">
      <c r="A17" s="82" t="s">
        <v>203</v>
      </c>
      <c r="B17" s="92">
        <v>37237000</v>
      </c>
      <c r="C17" s="92">
        <v>37266000</v>
      </c>
      <c r="D17" s="92">
        <v>29376000</v>
      </c>
      <c r="E17" s="92">
        <v>7890000</v>
      </c>
    </row>
    <row r="18" spans="1:5" s="12" customFormat="1" ht="15.75">
      <c r="A18" s="82" t="s">
        <v>204</v>
      </c>
      <c r="B18" s="92"/>
      <c r="C18" s="92">
        <v>20092000</v>
      </c>
      <c r="D18" s="93">
        <v>20092000</v>
      </c>
      <c r="E18" s="92"/>
    </row>
    <row r="19" spans="1:5" s="12" customFormat="1" ht="47.25">
      <c r="A19" s="65" t="s">
        <v>205</v>
      </c>
      <c r="B19" s="94"/>
      <c r="C19" s="94">
        <v>1005000</v>
      </c>
      <c r="D19" s="95">
        <v>1005000</v>
      </c>
      <c r="E19" s="94"/>
    </row>
    <row r="20" spans="1:5" s="12" customFormat="1" ht="15.75">
      <c r="A20" s="65" t="s">
        <v>206</v>
      </c>
      <c r="B20" s="96">
        <v>14145000</v>
      </c>
      <c r="C20" s="95">
        <v>14145000</v>
      </c>
      <c r="D20" s="95">
        <v>14145000</v>
      </c>
      <c r="E20" s="94"/>
    </row>
    <row r="21" spans="1:5" s="12" customFormat="1" ht="15.75">
      <c r="A21" s="82" t="s">
        <v>207</v>
      </c>
      <c r="B21" s="92"/>
      <c r="C21" s="92">
        <v>400000</v>
      </c>
      <c r="D21" s="93">
        <v>400000</v>
      </c>
      <c r="E21" s="92"/>
    </row>
    <row r="22" spans="1:5" s="12" customFormat="1" ht="15.75">
      <c r="A22" s="82" t="s">
        <v>208</v>
      </c>
      <c r="B22" s="92"/>
      <c r="C22" s="92">
        <v>600000</v>
      </c>
      <c r="D22" s="93">
        <v>600000</v>
      </c>
      <c r="E22" s="92"/>
    </row>
    <row r="23" spans="1:5" s="12" customFormat="1" ht="15.75">
      <c r="A23" s="82" t="s">
        <v>209</v>
      </c>
      <c r="B23" s="92"/>
      <c r="C23" s="92">
        <v>400000</v>
      </c>
      <c r="D23" s="93">
        <v>400000</v>
      </c>
      <c r="E23" s="92"/>
    </row>
    <row r="24" spans="1:5" s="12" customFormat="1" ht="15.75">
      <c r="A24" s="82" t="s">
        <v>210</v>
      </c>
      <c r="B24" s="92">
        <v>5000000</v>
      </c>
      <c r="C24" s="92">
        <v>5000000</v>
      </c>
      <c r="D24" s="93">
        <v>5000000</v>
      </c>
      <c r="E24" s="92"/>
    </row>
    <row r="25" spans="1:5" s="12" customFormat="1" ht="15.75">
      <c r="A25" s="82" t="s">
        <v>211</v>
      </c>
      <c r="B25" s="92"/>
      <c r="C25" s="92">
        <v>2884000</v>
      </c>
      <c r="D25" s="93">
        <v>2884000</v>
      </c>
      <c r="E25" s="92"/>
    </row>
    <row r="26" spans="1:5" s="12" customFormat="1" ht="15.75">
      <c r="A26" s="82" t="s">
        <v>163</v>
      </c>
      <c r="B26" s="92">
        <v>7000000</v>
      </c>
      <c r="C26" s="92">
        <v>9225000</v>
      </c>
      <c r="D26" s="93">
        <v>7000000</v>
      </c>
      <c r="E26" s="92">
        <v>2225000</v>
      </c>
    </row>
    <row r="27" spans="1:5" s="12" customFormat="1" ht="15.75">
      <c r="A27" s="82" t="s">
        <v>19</v>
      </c>
      <c r="B27" s="92">
        <v>305340000</v>
      </c>
      <c r="C27" s="92">
        <v>306362000</v>
      </c>
      <c r="D27" s="92">
        <v>305546000</v>
      </c>
      <c r="E27" s="92">
        <v>816000</v>
      </c>
    </row>
    <row r="28" spans="1:5" s="29" customFormat="1" ht="15.75">
      <c r="A28" s="82" t="s">
        <v>212</v>
      </c>
      <c r="B28" s="92">
        <v>298714000</v>
      </c>
      <c r="C28" s="92">
        <v>298714000</v>
      </c>
      <c r="D28" s="97">
        <v>298714000</v>
      </c>
      <c r="E28" s="92"/>
    </row>
    <row r="29" spans="1:5" s="12" customFormat="1" ht="15.75">
      <c r="A29" s="82" t="s">
        <v>213</v>
      </c>
      <c r="B29" s="92">
        <v>6626000</v>
      </c>
      <c r="C29" s="92">
        <v>7648000</v>
      </c>
      <c r="D29" s="92">
        <v>6832000</v>
      </c>
      <c r="E29" s="92">
        <v>816000</v>
      </c>
    </row>
    <row r="30" spans="1:5" s="12" customFormat="1" ht="15.75">
      <c r="A30" s="82" t="s">
        <v>21</v>
      </c>
      <c r="B30" s="92">
        <v>400000</v>
      </c>
      <c r="C30" s="92">
        <v>550000</v>
      </c>
      <c r="D30" s="92">
        <v>150000</v>
      </c>
      <c r="E30" s="92">
        <v>400000</v>
      </c>
    </row>
    <row r="31" spans="1:5" s="12" customFormat="1" ht="15.75">
      <c r="A31" s="82" t="s">
        <v>22</v>
      </c>
      <c r="B31" s="92">
        <v>0</v>
      </c>
      <c r="C31" s="92">
        <v>0</v>
      </c>
      <c r="D31" s="92"/>
      <c r="E31" s="92"/>
    </row>
    <row r="32" spans="1:5" s="12" customFormat="1" ht="15.75">
      <c r="A32" s="82" t="s">
        <v>23</v>
      </c>
      <c r="B32" s="92">
        <v>1806000</v>
      </c>
      <c r="C32" s="92">
        <v>1795000</v>
      </c>
      <c r="D32" s="92">
        <v>650000</v>
      </c>
      <c r="E32" s="92">
        <v>1145000</v>
      </c>
    </row>
    <row r="33" spans="1:5" s="12" customFormat="1" ht="15.75">
      <c r="A33" s="82" t="s">
        <v>24</v>
      </c>
      <c r="B33" s="92">
        <v>1600000</v>
      </c>
      <c r="C33" s="92">
        <v>1600000</v>
      </c>
      <c r="D33" s="92">
        <v>980000</v>
      </c>
      <c r="E33" s="92">
        <v>620000</v>
      </c>
    </row>
    <row r="34" spans="1:5" s="12" customFormat="1" ht="15.75">
      <c r="A34" s="82" t="s">
        <v>25</v>
      </c>
      <c r="B34" s="92">
        <v>510000</v>
      </c>
      <c r="C34" s="92">
        <v>510000</v>
      </c>
      <c r="D34" s="92">
        <v>250000</v>
      </c>
      <c r="E34" s="92">
        <v>260000</v>
      </c>
    </row>
    <row r="35" spans="1:5" s="12" customFormat="1" ht="15.75">
      <c r="A35" s="82" t="s">
        <v>26</v>
      </c>
      <c r="B35" s="92">
        <v>36504000</v>
      </c>
      <c r="C35" s="92">
        <v>37323000</v>
      </c>
      <c r="D35" s="92">
        <v>36500000</v>
      </c>
      <c r="E35" s="92">
        <v>823000</v>
      </c>
    </row>
    <row r="36" spans="1:5" s="12" customFormat="1" ht="15.75">
      <c r="A36" s="82" t="s">
        <v>27</v>
      </c>
      <c r="B36" s="92">
        <v>93445000</v>
      </c>
      <c r="C36" s="92">
        <v>89656000</v>
      </c>
      <c r="D36" s="92">
        <v>27822000</v>
      </c>
      <c r="E36" s="92">
        <v>61834000</v>
      </c>
    </row>
    <row r="37" spans="1:5" s="12" customFormat="1" ht="15.75">
      <c r="A37" s="82" t="s">
        <v>28</v>
      </c>
      <c r="B37" s="92">
        <v>4700000</v>
      </c>
      <c r="C37" s="92">
        <v>4799000</v>
      </c>
      <c r="D37" s="92">
        <v>2500000</v>
      </c>
      <c r="E37" s="92">
        <v>2299000</v>
      </c>
    </row>
    <row r="38" spans="1:5" s="12" customFormat="1" ht="15.75">
      <c r="A38" s="82" t="s">
        <v>29</v>
      </c>
      <c r="B38" s="92">
        <v>1900000</v>
      </c>
      <c r="C38" s="92">
        <v>2525000</v>
      </c>
      <c r="D38" s="92">
        <v>2200000</v>
      </c>
      <c r="E38" s="92">
        <v>325000</v>
      </c>
    </row>
    <row r="39" spans="1:5" s="12" customFormat="1" ht="15.75">
      <c r="A39" s="82" t="s">
        <v>214</v>
      </c>
      <c r="B39" s="92"/>
      <c r="C39" s="92">
        <v>3396000</v>
      </c>
      <c r="D39" s="92">
        <v>3396000</v>
      </c>
      <c r="E39" s="92"/>
    </row>
    <row r="40" spans="1:5" s="12" customFormat="1" ht="15.75">
      <c r="A40" s="19" t="s">
        <v>20</v>
      </c>
      <c r="B40" s="13">
        <v>9800000</v>
      </c>
      <c r="C40" s="13">
        <v>12026000</v>
      </c>
      <c r="D40" s="13">
        <v>5278000</v>
      </c>
      <c r="E40" s="13">
        <v>6748000</v>
      </c>
    </row>
    <row r="41" spans="1:5" s="12" customFormat="1" ht="31.5">
      <c r="A41" s="31" t="s">
        <v>70</v>
      </c>
      <c r="B41" s="98">
        <v>8300000</v>
      </c>
      <c r="C41" s="98">
        <v>8709000</v>
      </c>
      <c r="D41" s="98">
        <v>6909000</v>
      </c>
      <c r="E41" s="98">
        <v>1800000</v>
      </c>
    </row>
  </sheetData>
  <sheetProtection/>
  <mergeCells count="6">
    <mergeCell ref="B5:E5"/>
    <mergeCell ref="B6:B7"/>
    <mergeCell ref="C6:E6"/>
    <mergeCell ref="A5:A7"/>
    <mergeCell ref="A1:E1"/>
    <mergeCell ref="A2:E2"/>
  </mergeCells>
  <printOptions horizontalCentered="1"/>
  <pageMargins left="0.25" right="0.25" top="0.75" bottom="0.5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I34"/>
  <sheetViews>
    <sheetView zoomScalePageLayoutView="0" workbookViewId="0" topLeftCell="A1">
      <selection activeCell="A4" sqref="A4"/>
    </sheetView>
  </sheetViews>
  <sheetFormatPr defaultColWidth="9.00390625" defaultRowHeight="15.75"/>
  <cols>
    <col min="1" max="1" width="4.125" style="12" customWidth="1"/>
    <col min="2" max="2" width="44.625" style="12" customWidth="1"/>
    <col min="3" max="3" width="11.25390625" style="12" customWidth="1"/>
    <col min="4" max="4" width="11.50390625" style="12" customWidth="1"/>
    <col min="5" max="5" width="10.25390625" style="12" customWidth="1"/>
    <col min="6" max="6" width="10.375" style="12" customWidth="1"/>
    <col min="7" max="7" width="7.375" style="12" customWidth="1"/>
    <col min="8" max="8" width="11.25390625" style="12" customWidth="1"/>
    <col min="9" max="9" width="17.375" style="12" customWidth="1"/>
    <col min="10" max="16384" width="9.00390625" style="12" customWidth="1"/>
  </cols>
  <sheetData>
    <row r="1" spans="1:9" s="21" customFormat="1" ht="18.75">
      <c r="A1" s="152" t="s">
        <v>269</v>
      </c>
      <c r="B1" s="152"/>
      <c r="C1" s="152"/>
      <c r="D1" s="152"/>
      <c r="E1" s="152"/>
      <c r="F1" s="152"/>
      <c r="G1" s="152"/>
      <c r="H1" s="152"/>
      <c r="I1" s="152"/>
    </row>
    <row r="2" spans="1:9" s="21" customFormat="1" ht="18.75">
      <c r="A2" s="152" t="s">
        <v>79</v>
      </c>
      <c r="B2" s="152"/>
      <c r="C2" s="152"/>
      <c r="D2" s="152"/>
      <c r="E2" s="152"/>
      <c r="F2" s="152"/>
      <c r="G2" s="152"/>
      <c r="H2" s="152"/>
      <c r="I2" s="152"/>
    </row>
    <row r="3" spans="1:9" s="21" customFormat="1" ht="18.75">
      <c r="A3" s="156" t="s">
        <v>348</v>
      </c>
      <c r="B3" s="156"/>
      <c r="C3" s="156"/>
      <c r="D3" s="156"/>
      <c r="E3" s="156"/>
      <c r="F3" s="156"/>
      <c r="G3" s="156"/>
      <c r="H3" s="156"/>
      <c r="I3" s="156"/>
    </row>
    <row r="4" spans="7:9" ht="15.75">
      <c r="G4" s="15"/>
      <c r="I4" s="15" t="s">
        <v>268</v>
      </c>
    </row>
    <row r="5" spans="1:9" s="24" customFormat="1" ht="33" customHeight="1">
      <c r="A5" s="164" t="s">
        <v>82</v>
      </c>
      <c r="B5" s="164" t="s">
        <v>215</v>
      </c>
      <c r="C5" s="165" t="s">
        <v>216</v>
      </c>
      <c r="D5" s="165" t="s">
        <v>217</v>
      </c>
      <c r="E5" s="161" t="s">
        <v>218</v>
      </c>
      <c r="F5" s="162"/>
      <c r="G5" s="163"/>
      <c r="H5" s="159" t="s">
        <v>219</v>
      </c>
      <c r="I5" s="159" t="s">
        <v>7</v>
      </c>
    </row>
    <row r="6" spans="1:9" s="24" customFormat="1" ht="47.25">
      <c r="A6" s="164"/>
      <c r="B6" s="164"/>
      <c r="C6" s="165"/>
      <c r="D6" s="165"/>
      <c r="E6" s="125" t="s">
        <v>220</v>
      </c>
      <c r="F6" s="125" t="s">
        <v>221</v>
      </c>
      <c r="G6" s="125" t="s">
        <v>222</v>
      </c>
      <c r="H6" s="160"/>
      <c r="I6" s="160"/>
    </row>
    <row r="7" spans="1:9" s="49" customFormat="1" ht="16.5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</row>
    <row r="8" spans="1:9" s="30" customFormat="1" ht="15.75">
      <c r="A8" s="107"/>
      <c r="B8" s="107" t="s">
        <v>223</v>
      </c>
      <c r="C8" s="100"/>
      <c r="D8" s="108">
        <f>D9+D10+D14</f>
        <v>66839</v>
      </c>
      <c r="E8" s="108">
        <f>E9+E10+E14</f>
        <v>48050</v>
      </c>
      <c r="F8" s="108">
        <f>F9+F10+F14</f>
        <v>10560</v>
      </c>
      <c r="G8" s="108">
        <f>G9+G10+G14</f>
        <v>2500</v>
      </c>
      <c r="H8" s="108">
        <f>H9+H10+H14</f>
        <v>44450</v>
      </c>
      <c r="I8" s="100"/>
    </row>
    <row r="9" spans="1:9" s="29" customFormat="1" ht="15.75">
      <c r="A9" s="107" t="s">
        <v>107</v>
      </c>
      <c r="B9" s="109" t="s">
        <v>224</v>
      </c>
      <c r="C9" s="100"/>
      <c r="D9" s="108"/>
      <c r="E9" s="108">
        <v>1050</v>
      </c>
      <c r="F9" s="108"/>
      <c r="G9" s="108"/>
      <c r="H9" s="108">
        <v>1050</v>
      </c>
      <c r="I9" s="100"/>
    </row>
    <row r="10" spans="1:9" s="29" customFormat="1" ht="15.75">
      <c r="A10" s="107" t="s">
        <v>110</v>
      </c>
      <c r="B10" s="109" t="s">
        <v>225</v>
      </c>
      <c r="C10" s="100"/>
      <c r="D10" s="108">
        <f>SUM(D11:D13)</f>
        <v>10062</v>
      </c>
      <c r="E10" s="108">
        <f>SUM(E11:E13)</f>
        <v>4862</v>
      </c>
      <c r="F10" s="108">
        <f>SUM(F11:F13)</f>
        <v>0</v>
      </c>
      <c r="G10" s="108">
        <f>SUM(G11:G13)</f>
        <v>0</v>
      </c>
      <c r="H10" s="108">
        <f>SUM(H11:H13)</f>
        <v>4862</v>
      </c>
      <c r="I10" s="100"/>
    </row>
    <row r="11" spans="1:9" s="29" customFormat="1" ht="15.75">
      <c r="A11" s="110">
        <v>1</v>
      </c>
      <c r="B11" s="111" t="s">
        <v>226</v>
      </c>
      <c r="C11" s="101"/>
      <c r="D11" s="112">
        <v>3000</v>
      </c>
      <c r="E11" s="112">
        <v>1000</v>
      </c>
      <c r="F11" s="113"/>
      <c r="G11" s="114"/>
      <c r="H11" s="112">
        <v>1000</v>
      </c>
      <c r="I11" s="101" t="s">
        <v>227</v>
      </c>
    </row>
    <row r="12" spans="1:9" s="29" customFormat="1" ht="15.75">
      <c r="A12" s="71">
        <v>2</v>
      </c>
      <c r="B12" s="115" t="s">
        <v>228</v>
      </c>
      <c r="C12" s="101"/>
      <c r="D12" s="112">
        <v>3062</v>
      </c>
      <c r="E12" s="112">
        <v>2862</v>
      </c>
      <c r="F12" s="113"/>
      <c r="G12" s="113"/>
      <c r="H12" s="112">
        <v>2862</v>
      </c>
      <c r="I12" s="101" t="s">
        <v>227</v>
      </c>
    </row>
    <row r="13" spans="1:9" s="29" customFormat="1" ht="15.75">
      <c r="A13" s="71">
        <v>3</v>
      </c>
      <c r="B13" s="115" t="s">
        <v>229</v>
      </c>
      <c r="C13" s="101"/>
      <c r="D13" s="112">
        <v>4000</v>
      </c>
      <c r="E13" s="112">
        <v>1000</v>
      </c>
      <c r="F13" s="113"/>
      <c r="G13" s="112"/>
      <c r="H13" s="112">
        <v>1000</v>
      </c>
      <c r="I13" s="101" t="s">
        <v>227</v>
      </c>
    </row>
    <row r="14" spans="1:9" s="29" customFormat="1" ht="15.75">
      <c r="A14" s="107" t="s">
        <v>111</v>
      </c>
      <c r="B14" s="109" t="s">
        <v>230</v>
      </c>
      <c r="C14" s="100"/>
      <c r="D14" s="108">
        <f>SUM(D15:D33)</f>
        <v>56777</v>
      </c>
      <c r="E14" s="108">
        <f>SUM(E15:E33)</f>
        <v>42138</v>
      </c>
      <c r="F14" s="108">
        <f>SUM(F15:F33)</f>
        <v>10560</v>
      </c>
      <c r="G14" s="108">
        <f>SUM(G15:G33)</f>
        <v>2500</v>
      </c>
      <c r="H14" s="108">
        <f>SUM(H15:H33)</f>
        <v>38538</v>
      </c>
      <c r="I14" s="100"/>
    </row>
    <row r="15" spans="1:9" s="29" customFormat="1" ht="31.5">
      <c r="A15" s="71">
        <v>1</v>
      </c>
      <c r="B15" s="111" t="s">
        <v>231</v>
      </c>
      <c r="C15" s="102" t="s">
        <v>232</v>
      </c>
      <c r="D15" s="113">
        <v>1100</v>
      </c>
      <c r="E15" s="113">
        <f>D15*0.85</f>
        <v>935</v>
      </c>
      <c r="F15" s="113">
        <f aca="true" t="shared" si="0" ref="F15:F22">D15-E15</f>
        <v>165</v>
      </c>
      <c r="G15" s="113"/>
      <c r="H15" s="113">
        <v>935</v>
      </c>
      <c r="I15" s="101" t="s">
        <v>233</v>
      </c>
    </row>
    <row r="16" spans="1:9" s="29" customFormat="1" ht="15.75">
      <c r="A16" s="71">
        <v>2</v>
      </c>
      <c r="B16" s="111" t="s">
        <v>234</v>
      </c>
      <c r="C16" s="102" t="s">
        <v>235</v>
      </c>
      <c r="D16" s="113">
        <v>1300</v>
      </c>
      <c r="E16" s="113">
        <f>D16*0.85</f>
        <v>1105</v>
      </c>
      <c r="F16" s="113">
        <f t="shared" si="0"/>
        <v>195</v>
      </c>
      <c r="G16" s="113"/>
      <c r="H16" s="113">
        <v>1105</v>
      </c>
      <c r="I16" s="101" t="s">
        <v>236</v>
      </c>
    </row>
    <row r="17" spans="1:9" s="29" customFormat="1" ht="25.5">
      <c r="A17" s="71">
        <v>3</v>
      </c>
      <c r="B17" s="111" t="s">
        <v>237</v>
      </c>
      <c r="C17" s="102" t="s">
        <v>238</v>
      </c>
      <c r="D17" s="113">
        <v>3000</v>
      </c>
      <c r="E17" s="113">
        <f>D17*0.9</f>
        <v>2700</v>
      </c>
      <c r="F17" s="113">
        <f t="shared" si="0"/>
        <v>300</v>
      </c>
      <c r="G17" s="113"/>
      <c r="H17" s="113">
        <v>2700</v>
      </c>
      <c r="I17" s="101" t="s">
        <v>227</v>
      </c>
    </row>
    <row r="18" spans="1:9" s="29" customFormat="1" ht="25.5">
      <c r="A18" s="71">
        <v>4</v>
      </c>
      <c r="B18" s="116" t="s">
        <v>239</v>
      </c>
      <c r="C18" s="103" t="s">
        <v>240</v>
      </c>
      <c r="D18" s="117">
        <v>2500</v>
      </c>
      <c r="E18" s="117">
        <f>D18*0.9</f>
        <v>2250</v>
      </c>
      <c r="F18" s="113">
        <f t="shared" si="0"/>
        <v>250</v>
      </c>
      <c r="G18" s="114"/>
      <c r="H18" s="112">
        <v>2250</v>
      </c>
      <c r="I18" s="101" t="s">
        <v>227</v>
      </c>
    </row>
    <row r="19" spans="1:9" s="30" customFormat="1" ht="15.75">
      <c r="A19" s="71">
        <v>5</v>
      </c>
      <c r="B19" s="116" t="s">
        <v>241</v>
      </c>
      <c r="C19" s="103" t="s">
        <v>242</v>
      </c>
      <c r="D19" s="117">
        <v>1500</v>
      </c>
      <c r="E19" s="117">
        <f>D19*0.9</f>
        <v>1350</v>
      </c>
      <c r="F19" s="113">
        <f t="shared" si="0"/>
        <v>150</v>
      </c>
      <c r="G19" s="113"/>
      <c r="H19" s="113">
        <v>1350</v>
      </c>
      <c r="I19" s="101" t="s">
        <v>227</v>
      </c>
    </row>
    <row r="20" spans="1:9" s="29" customFormat="1" ht="38.25">
      <c r="A20" s="71">
        <v>6</v>
      </c>
      <c r="B20" s="116" t="s">
        <v>243</v>
      </c>
      <c r="C20" s="103" t="s">
        <v>244</v>
      </c>
      <c r="D20" s="117">
        <v>1200</v>
      </c>
      <c r="E20" s="117">
        <v>1000</v>
      </c>
      <c r="F20" s="113">
        <f t="shared" si="0"/>
        <v>200</v>
      </c>
      <c r="G20" s="113"/>
      <c r="H20" s="117">
        <v>1000</v>
      </c>
      <c r="I20" s="104" t="s">
        <v>245</v>
      </c>
    </row>
    <row r="21" spans="1:9" s="29" customFormat="1" ht="25.5">
      <c r="A21" s="71">
        <v>7</v>
      </c>
      <c r="B21" s="111" t="s">
        <v>246</v>
      </c>
      <c r="C21" s="101" t="s">
        <v>247</v>
      </c>
      <c r="D21" s="112">
        <v>5000</v>
      </c>
      <c r="E21" s="112">
        <v>4500</v>
      </c>
      <c r="F21" s="113">
        <f t="shared" si="0"/>
        <v>500</v>
      </c>
      <c r="G21" s="113"/>
      <c r="H21" s="113">
        <v>3500</v>
      </c>
      <c r="I21" s="101" t="s">
        <v>227</v>
      </c>
    </row>
    <row r="22" spans="1:9" s="29" customFormat="1" ht="15.75">
      <c r="A22" s="71">
        <v>8</v>
      </c>
      <c r="B22" s="111" t="s">
        <v>248</v>
      </c>
      <c r="C22" s="101" t="s">
        <v>249</v>
      </c>
      <c r="D22" s="112">
        <v>3200</v>
      </c>
      <c r="E22" s="112">
        <v>3200</v>
      </c>
      <c r="F22" s="113">
        <f t="shared" si="0"/>
        <v>0</v>
      </c>
      <c r="G22" s="113"/>
      <c r="H22" s="113">
        <v>2700</v>
      </c>
      <c r="I22" s="101" t="s">
        <v>227</v>
      </c>
    </row>
    <row r="23" spans="1:9" s="29" customFormat="1" ht="15.75">
      <c r="A23" s="71">
        <v>9</v>
      </c>
      <c r="B23" s="111" t="s">
        <v>250</v>
      </c>
      <c r="C23" s="101" t="s">
        <v>249</v>
      </c>
      <c r="D23" s="112">
        <v>3200</v>
      </c>
      <c r="E23" s="112">
        <f>D23-F23</f>
        <v>2900</v>
      </c>
      <c r="F23" s="113">
        <v>300</v>
      </c>
      <c r="G23" s="114"/>
      <c r="H23" s="112">
        <v>2400</v>
      </c>
      <c r="I23" s="101" t="s">
        <v>227</v>
      </c>
    </row>
    <row r="24" spans="1:9" s="29" customFormat="1" ht="15.75">
      <c r="A24" s="71">
        <v>10</v>
      </c>
      <c r="B24" s="111" t="s">
        <v>251</v>
      </c>
      <c r="C24" s="101" t="s">
        <v>252</v>
      </c>
      <c r="D24" s="112">
        <v>2077</v>
      </c>
      <c r="E24" s="112">
        <f>D24-F24</f>
        <v>1877</v>
      </c>
      <c r="F24" s="113">
        <v>200</v>
      </c>
      <c r="G24" s="114"/>
      <c r="H24" s="112">
        <v>1877</v>
      </c>
      <c r="I24" s="101" t="s">
        <v>227</v>
      </c>
    </row>
    <row r="25" spans="1:9" s="29" customFormat="1" ht="15.75">
      <c r="A25" s="71">
        <v>11</v>
      </c>
      <c r="B25" s="111" t="s">
        <v>253</v>
      </c>
      <c r="C25" s="101" t="s">
        <v>254</v>
      </c>
      <c r="D25" s="112">
        <v>4000</v>
      </c>
      <c r="E25" s="112">
        <v>3600</v>
      </c>
      <c r="F25" s="113">
        <v>400</v>
      </c>
      <c r="G25" s="112"/>
      <c r="H25" s="112">
        <v>2000</v>
      </c>
      <c r="I25" s="101" t="s">
        <v>227</v>
      </c>
    </row>
    <row r="26" spans="1:9" s="29" customFormat="1" ht="63">
      <c r="A26" s="71">
        <v>12</v>
      </c>
      <c r="B26" s="111" t="s">
        <v>255</v>
      </c>
      <c r="C26" s="101"/>
      <c r="D26" s="112">
        <v>14900</v>
      </c>
      <c r="E26" s="112">
        <v>8500</v>
      </c>
      <c r="F26" s="112">
        <f>D26-E26</f>
        <v>6400</v>
      </c>
      <c r="G26" s="114"/>
      <c r="H26" s="112">
        <v>8500</v>
      </c>
      <c r="I26" s="101" t="s">
        <v>256</v>
      </c>
    </row>
    <row r="27" spans="1:9" s="29" customFormat="1" ht="25.5">
      <c r="A27" s="71">
        <v>13</v>
      </c>
      <c r="B27" s="111" t="s">
        <v>257</v>
      </c>
      <c r="C27" s="102"/>
      <c r="D27" s="112">
        <v>1000</v>
      </c>
      <c r="E27" s="112">
        <v>1000</v>
      </c>
      <c r="F27" s="113"/>
      <c r="G27" s="112"/>
      <c r="H27" s="112">
        <v>1000</v>
      </c>
      <c r="I27" s="101" t="s">
        <v>258</v>
      </c>
    </row>
    <row r="28" spans="1:9" s="29" customFormat="1" ht="15.75">
      <c r="A28" s="71">
        <v>14</v>
      </c>
      <c r="B28" s="111" t="s">
        <v>259</v>
      </c>
      <c r="C28" s="101"/>
      <c r="D28" s="112">
        <v>2000</v>
      </c>
      <c r="E28" s="112">
        <v>500</v>
      </c>
      <c r="F28" s="113">
        <v>500</v>
      </c>
      <c r="G28" s="112">
        <v>1000</v>
      </c>
      <c r="H28" s="112">
        <v>500</v>
      </c>
      <c r="I28" s="101" t="s">
        <v>227</v>
      </c>
    </row>
    <row r="29" spans="1:9" s="29" customFormat="1" ht="15.75">
      <c r="A29" s="71">
        <v>15</v>
      </c>
      <c r="B29" s="111" t="s">
        <v>260</v>
      </c>
      <c r="C29" s="101"/>
      <c r="D29" s="112">
        <v>2500</v>
      </c>
      <c r="E29" s="112">
        <v>500</v>
      </c>
      <c r="F29" s="113">
        <v>500</v>
      </c>
      <c r="G29" s="112">
        <v>1500</v>
      </c>
      <c r="H29" s="112">
        <v>500</v>
      </c>
      <c r="I29" s="101" t="s">
        <v>227</v>
      </c>
    </row>
    <row r="30" spans="1:9" s="29" customFormat="1" ht="15.75">
      <c r="A30" s="118">
        <v>16</v>
      </c>
      <c r="B30" s="119" t="s">
        <v>261</v>
      </c>
      <c r="C30" s="106"/>
      <c r="D30" s="121">
        <v>1000</v>
      </c>
      <c r="E30" s="122">
        <v>500</v>
      </c>
      <c r="F30" s="122">
        <f>D30-E30</f>
        <v>500</v>
      </c>
      <c r="G30" s="122"/>
      <c r="H30" s="120">
        <v>500</v>
      </c>
      <c r="I30" s="105" t="s">
        <v>262</v>
      </c>
    </row>
    <row r="31" spans="1:9" s="29" customFormat="1" ht="15.75">
      <c r="A31" s="118">
        <v>17</v>
      </c>
      <c r="B31" s="119" t="s">
        <v>263</v>
      </c>
      <c r="C31" s="106"/>
      <c r="D31" s="121"/>
      <c r="E31" s="122">
        <v>500</v>
      </c>
      <c r="F31" s="122"/>
      <c r="G31" s="122"/>
      <c r="H31" s="120">
        <v>500</v>
      </c>
      <c r="I31" s="105" t="s">
        <v>264</v>
      </c>
    </row>
    <row r="32" spans="1:9" s="29" customFormat="1" ht="15.75">
      <c r="A32" s="118">
        <v>18</v>
      </c>
      <c r="B32" s="119" t="s">
        <v>265</v>
      </c>
      <c r="C32" s="106"/>
      <c r="D32" s="121">
        <v>7300</v>
      </c>
      <c r="E32" s="122">
        <v>2000</v>
      </c>
      <c r="F32" s="122"/>
      <c r="G32" s="122"/>
      <c r="H32" s="120">
        <v>2000</v>
      </c>
      <c r="I32" s="105" t="s">
        <v>266</v>
      </c>
    </row>
    <row r="33" spans="1:9" s="29" customFormat="1" ht="15.75">
      <c r="A33" s="118">
        <v>19</v>
      </c>
      <c r="B33" s="119" t="s">
        <v>267</v>
      </c>
      <c r="C33" s="106"/>
      <c r="D33" s="121"/>
      <c r="E33" s="122">
        <v>3221</v>
      </c>
      <c r="F33" s="122"/>
      <c r="G33" s="122"/>
      <c r="H33" s="120">
        <v>3221</v>
      </c>
      <c r="I33" s="101" t="s">
        <v>256</v>
      </c>
    </row>
    <row r="34" spans="1:7" s="4" customFormat="1" ht="15.75">
      <c r="A34" s="41"/>
      <c r="B34" s="41"/>
      <c r="C34" s="41"/>
      <c r="D34" s="41"/>
      <c r="E34" s="42"/>
      <c r="F34" s="42"/>
      <c r="G34" s="41"/>
    </row>
  </sheetData>
  <sheetProtection/>
  <mergeCells count="10">
    <mergeCell ref="H5:H6"/>
    <mergeCell ref="I5:I6"/>
    <mergeCell ref="E5:G5"/>
    <mergeCell ref="A1:I1"/>
    <mergeCell ref="A2:I2"/>
    <mergeCell ref="A3:I3"/>
    <mergeCell ref="A5:A6"/>
    <mergeCell ref="B5:B6"/>
    <mergeCell ref="C5:C6"/>
    <mergeCell ref="D5:D6"/>
  </mergeCells>
  <printOptions horizontalCentered="1"/>
  <pageMargins left="0.25" right="0.25" top="0.5" bottom="0.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R39"/>
  <sheetViews>
    <sheetView zoomScalePageLayoutView="0" workbookViewId="0" topLeftCell="A1">
      <selection activeCell="A2" sqref="A2:I2"/>
    </sheetView>
  </sheetViews>
  <sheetFormatPr defaultColWidth="9.00390625" defaultRowHeight="15.75"/>
  <cols>
    <col min="1" max="1" width="3.75390625" style="0" customWidth="1"/>
    <col min="2" max="2" width="18.625" style="0" customWidth="1"/>
    <col min="3" max="3" width="7.125" style="0" customWidth="1"/>
    <col min="4" max="8" width="12.625" style="0" customWidth="1"/>
    <col min="9" max="9" width="36.875" style="0" customWidth="1"/>
    <col min="10" max="10" width="6.875" style="0" customWidth="1"/>
    <col min="11" max="11" width="8.375" style="0" customWidth="1"/>
    <col min="12" max="12" width="8.00390625" style="0" customWidth="1"/>
    <col min="13" max="13" width="7.875" style="0" hidden="1" customWidth="1"/>
    <col min="14" max="14" width="8.25390625" style="0" customWidth="1"/>
    <col min="15" max="15" width="8.375" style="0" customWidth="1"/>
    <col min="16" max="16" width="7.625" style="0" customWidth="1"/>
    <col min="17" max="17" width="8.00390625" style="0" customWidth="1"/>
    <col min="18" max="18" width="7.25390625" style="0" customWidth="1"/>
    <col min="19" max="20" width="0" style="0" hidden="1" customWidth="1"/>
  </cols>
  <sheetData>
    <row r="1" spans="1:18" ht="18.75">
      <c r="A1" s="152" t="s">
        <v>351</v>
      </c>
      <c r="B1" s="152"/>
      <c r="C1" s="152"/>
      <c r="D1" s="152"/>
      <c r="E1" s="152"/>
      <c r="F1" s="152"/>
      <c r="G1" s="152"/>
      <c r="H1" s="152"/>
      <c r="I1" s="152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18.75" customHeight="1">
      <c r="A2" s="156" t="s">
        <v>347</v>
      </c>
      <c r="B2" s="156"/>
      <c r="C2" s="156"/>
      <c r="D2" s="156"/>
      <c r="E2" s="156"/>
      <c r="F2" s="156"/>
      <c r="G2" s="156"/>
      <c r="H2" s="156"/>
      <c r="I2" s="156"/>
      <c r="J2" s="124"/>
      <c r="K2" s="124"/>
      <c r="L2" s="124"/>
      <c r="M2" s="124"/>
      <c r="N2" s="124"/>
      <c r="O2" s="124"/>
      <c r="P2" s="124"/>
      <c r="Q2" s="124"/>
      <c r="R2" s="124"/>
    </row>
    <row r="3" s="6" customFormat="1" ht="13.5">
      <c r="I3" s="3" t="s">
        <v>143</v>
      </c>
    </row>
    <row r="4" spans="1:9" ht="15.75">
      <c r="A4" s="166" t="s">
        <v>82</v>
      </c>
      <c r="B4" s="166" t="s">
        <v>270</v>
      </c>
      <c r="C4" s="166" t="s">
        <v>271</v>
      </c>
      <c r="D4" s="168" t="s">
        <v>272</v>
      </c>
      <c r="E4" s="174"/>
      <c r="F4" s="174"/>
      <c r="G4" s="174"/>
      <c r="H4" s="169"/>
      <c r="I4" s="166" t="s">
        <v>273</v>
      </c>
    </row>
    <row r="5" spans="1:9" ht="15.75">
      <c r="A5" s="173"/>
      <c r="B5" s="173"/>
      <c r="C5" s="173"/>
      <c r="D5" s="166" t="s">
        <v>274</v>
      </c>
      <c r="E5" s="166" t="s">
        <v>275</v>
      </c>
      <c r="F5" s="168" t="s">
        <v>276</v>
      </c>
      <c r="G5" s="169"/>
      <c r="H5" s="166" t="s">
        <v>277</v>
      </c>
      <c r="I5" s="173"/>
    </row>
    <row r="6" spans="1:9" ht="47.25">
      <c r="A6" s="167"/>
      <c r="B6" s="167"/>
      <c r="C6" s="167"/>
      <c r="D6" s="167"/>
      <c r="E6" s="167"/>
      <c r="F6" s="23" t="s">
        <v>278</v>
      </c>
      <c r="G6" s="23" t="s">
        <v>279</v>
      </c>
      <c r="H6" s="167"/>
      <c r="I6" s="167"/>
    </row>
    <row r="7" spans="1:9" ht="15.75">
      <c r="A7" s="79">
        <v>1</v>
      </c>
      <c r="B7" s="79">
        <v>2</v>
      </c>
      <c r="C7" s="79">
        <v>3</v>
      </c>
      <c r="D7" s="79" t="s">
        <v>280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</row>
    <row r="8" spans="1:9" ht="15.75">
      <c r="A8" s="5"/>
      <c r="B8" s="5" t="s">
        <v>83</v>
      </c>
      <c r="C8" s="25">
        <v>220</v>
      </c>
      <c r="D8" s="25">
        <v>27822000</v>
      </c>
      <c r="E8" s="25">
        <v>18678000</v>
      </c>
      <c r="F8" s="25">
        <v>6037000</v>
      </c>
      <c r="G8" s="25">
        <v>3107000</v>
      </c>
      <c r="H8" s="25">
        <v>848000</v>
      </c>
      <c r="I8" s="19"/>
    </row>
    <row r="9" spans="1:9" ht="15.75">
      <c r="A9" s="34" t="s">
        <v>107</v>
      </c>
      <c r="B9" s="35" t="s">
        <v>109</v>
      </c>
      <c r="C9" s="25">
        <v>34</v>
      </c>
      <c r="D9" s="25">
        <v>6377000</v>
      </c>
      <c r="E9" s="25">
        <v>4041000</v>
      </c>
      <c r="F9" s="25">
        <v>1746000</v>
      </c>
      <c r="G9" s="25">
        <v>590000</v>
      </c>
      <c r="H9" s="25">
        <v>197000</v>
      </c>
      <c r="I9" s="19"/>
    </row>
    <row r="10" spans="1:9" ht="31.5" customHeight="1">
      <c r="A10" s="126">
        <v>1</v>
      </c>
      <c r="B10" s="127" t="s">
        <v>56</v>
      </c>
      <c r="C10" s="128">
        <v>30</v>
      </c>
      <c r="D10" s="128">
        <v>4429000</v>
      </c>
      <c r="E10" s="128">
        <v>3209000</v>
      </c>
      <c r="F10" s="128">
        <v>690000</v>
      </c>
      <c r="G10" s="128">
        <v>530000</v>
      </c>
      <c r="H10" s="128">
        <v>122000</v>
      </c>
      <c r="I10" s="170" t="s">
        <v>281</v>
      </c>
    </row>
    <row r="11" spans="1:9" ht="30.75" customHeight="1">
      <c r="A11" s="126">
        <v>2</v>
      </c>
      <c r="B11" s="127" t="s">
        <v>166</v>
      </c>
      <c r="C11" s="128"/>
      <c r="D11" s="128">
        <v>1112000</v>
      </c>
      <c r="E11" s="128">
        <v>148000</v>
      </c>
      <c r="F11" s="128">
        <v>964000</v>
      </c>
      <c r="G11" s="128">
        <v>0</v>
      </c>
      <c r="H11" s="128">
        <v>60000</v>
      </c>
      <c r="I11" s="171"/>
    </row>
    <row r="12" spans="1:9" ht="30" customHeight="1">
      <c r="A12" s="39">
        <v>3</v>
      </c>
      <c r="B12" s="40" t="s">
        <v>4</v>
      </c>
      <c r="C12" s="128"/>
      <c r="D12" s="128">
        <v>385000</v>
      </c>
      <c r="E12" s="128">
        <v>325000</v>
      </c>
      <c r="F12" s="128">
        <v>0</v>
      </c>
      <c r="G12" s="128">
        <v>60000</v>
      </c>
      <c r="H12" s="128">
        <v>6000</v>
      </c>
      <c r="I12" s="172"/>
    </row>
    <row r="13" spans="1:9" ht="25.5">
      <c r="A13" s="126">
        <v>4</v>
      </c>
      <c r="B13" s="127" t="s">
        <v>66</v>
      </c>
      <c r="C13" s="128">
        <v>4</v>
      </c>
      <c r="D13" s="128">
        <v>451000</v>
      </c>
      <c r="E13" s="128">
        <v>359000</v>
      </c>
      <c r="F13" s="128">
        <v>92000</v>
      </c>
      <c r="G13" s="128">
        <v>0</v>
      </c>
      <c r="H13" s="128">
        <v>9000</v>
      </c>
      <c r="I13" s="74" t="s">
        <v>282</v>
      </c>
    </row>
    <row r="14" spans="1:9" ht="15.75">
      <c r="A14" s="34" t="s">
        <v>110</v>
      </c>
      <c r="B14" s="35" t="s">
        <v>108</v>
      </c>
      <c r="C14" s="25">
        <v>158</v>
      </c>
      <c r="D14" s="25">
        <v>17202000</v>
      </c>
      <c r="E14" s="25">
        <v>11468000</v>
      </c>
      <c r="F14" s="25">
        <v>3677000</v>
      </c>
      <c r="G14" s="25">
        <v>2057000</v>
      </c>
      <c r="H14" s="25">
        <v>544000</v>
      </c>
      <c r="I14" s="19"/>
    </row>
    <row r="15" spans="1:9" ht="27.75" customHeight="1">
      <c r="A15" s="126">
        <v>1</v>
      </c>
      <c r="B15" s="127" t="s">
        <v>48</v>
      </c>
      <c r="C15" s="128">
        <v>26</v>
      </c>
      <c r="D15" s="128">
        <v>3590000</v>
      </c>
      <c r="E15" s="128">
        <v>2107000</v>
      </c>
      <c r="F15" s="128">
        <v>598000</v>
      </c>
      <c r="G15" s="128">
        <v>885000</v>
      </c>
      <c r="H15" s="128">
        <v>144000</v>
      </c>
      <c r="I15" s="170" t="s">
        <v>283</v>
      </c>
    </row>
    <row r="16" spans="1:9" ht="27" customHeight="1">
      <c r="A16" s="126">
        <v>2</v>
      </c>
      <c r="B16" s="127" t="s">
        <v>6</v>
      </c>
      <c r="C16" s="128"/>
      <c r="D16" s="128">
        <v>1141000</v>
      </c>
      <c r="E16" s="128">
        <v>283000</v>
      </c>
      <c r="F16" s="128">
        <v>319000</v>
      </c>
      <c r="G16" s="128">
        <v>539000</v>
      </c>
      <c r="H16" s="128">
        <v>62000</v>
      </c>
      <c r="I16" s="171"/>
    </row>
    <row r="17" spans="1:9" ht="33" customHeight="1">
      <c r="A17" s="126">
        <v>3</v>
      </c>
      <c r="B17" s="127" t="s">
        <v>171</v>
      </c>
      <c r="C17" s="128"/>
      <c r="D17" s="128">
        <v>140000</v>
      </c>
      <c r="E17" s="128">
        <v>94000</v>
      </c>
      <c r="F17" s="128">
        <v>0</v>
      </c>
      <c r="G17" s="128">
        <v>46000</v>
      </c>
      <c r="H17" s="128">
        <v>5000</v>
      </c>
      <c r="I17" s="172"/>
    </row>
    <row r="18" spans="1:9" ht="51">
      <c r="A18" s="39">
        <v>4</v>
      </c>
      <c r="B18" s="75" t="s">
        <v>59</v>
      </c>
      <c r="C18" s="45">
        <v>9</v>
      </c>
      <c r="D18" s="45">
        <v>986000</v>
      </c>
      <c r="E18" s="45">
        <v>499000</v>
      </c>
      <c r="F18" s="45">
        <v>207000</v>
      </c>
      <c r="G18" s="45">
        <v>280000</v>
      </c>
      <c r="H18" s="45">
        <v>49000</v>
      </c>
      <c r="I18" s="74" t="s">
        <v>284</v>
      </c>
    </row>
    <row r="19" spans="1:9" ht="15.75">
      <c r="A19" s="36">
        <v>5</v>
      </c>
      <c r="B19" s="2" t="s">
        <v>60</v>
      </c>
      <c r="C19" s="26">
        <v>8</v>
      </c>
      <c r="D19" s="26">
        <v>795000</v>
      </c>
      <c r="E19" s="26">
        <v>611000</v>
      </c>
      <c r="F19" s="26">
        <v>184000</v>
      </c>
      <c r="G19" s="26">
        <v>0</v>
      </c>
      <c r="H19" s="26">
        <v>18000</v>
      </c>
      <c r="I19" s="2"/>
    </row>
    <row r="20" spans="1:9" ht="15.75">
      <c r="A20" s="36">
        <v>6</v>
      </c>
      <c r="B20" s="2" t="s">
        <v>61</v>
      </c>
      <c r="C20" s="26">
        <v>9</v>
      </c>
      <c r="D20" s="26">
        <v>890000</v>
      </c>
      <c r="E20" s="26">
        <v>683000</v>
      </c>
      <c r="F20" s="26">
        <v>207000</v>
      </c>
      <c r="G20" s="26">
        <v>0</v>
      </c>
      <c r="H20" s="26">
        <v>21000</v>
      </c>
      <c r="I20" s="2"/>
    </row>
    <row r="21" spans="1:9" ht="15.75">
      <c r="A21" s="36">
        <v>7</v>
      </c>
      <c r="B21" s="2" t="s">
        <v>11</v>
      </c>
      <c r="C21" s="26">
        <v>7</v>
      </c>
      <c r="D21" s="26">
        <v>552000</v>
      </c>
      <c r="E21" s="26">
        <v>391000</v>
      </c>
      <c r="F21" s="26">
        <v>161000</v>
      </c>
      <c r="G21" s="26">
        <v>0</v>
      </c>
      <c r="H21" s="26">
        <v>16000</v>
      </c>
      <c r="I21" s="2"/>
    </row>
    <row r="22" spans="1:9" ht="15.75">
      <c r="A22" s="36">
        <v>8</v>
      </c>
      <c r="B22" s="2" t="s">
        <v>121</v>
      </c>
      <c r="C22" s="26">
        <v>4</v>
      </c>
      <c r="D22" s="26">
        <v>403000</v>
      </c>
      <c r="E22" s="26">
        <v>311000</v>
      </c>
      <c r="F22" s="26">
        <v>92000</v>
      </c>
      <c r="G22" s="26">
        <v>0</v>
      </c>
      <c r="H22" s="26">
        <v>9000</v>
      </c>
      <c r="I22" s="2"/>
    </row>
    <row r="23" spans="1:9" ht="15.75">
      <c r="A23" s="36">
        <v>9</v>
      </c>
      <c r="B23" s="2" t="s">
        <v>62</v>
      </c>
      <c r="C23" s="26">
        <v>13</v>
      </c>
      <c r="D23" s="26">
        <v>1172000</v>
      </c>
      <c r="E23" s="26">
        <v>873000</v>
      </c>
      <c r="F23" s="26">
        <v>299000</v>
      </c>
      <c r="G23" s="26">
        <v>0</v>
      </c>
      <c r="H23" s="26">
        <v>30000</v>
      </c>
      <c r="I23" s="2"/>
    </row>
    <row r="24" spans="1:9" ht="15.75">
      <c r="A24" s="126">
        <v>10</v>
      </c>
      <c r="B24" s="129" t="s">
        <v>49</v>
      </c>
      <c r="C24" s="128">
        <v>15</v>
      </c>
      <c r="D24" s="128">
        <v>1459000</v>
      </c>
      <c r="E24" s="128">
        <v>1074000</v>
      </c>
      <c r="F24" s="128">
        <v>345000</v>
      </c>
      <c r="G24" s="128">
        <v>40000</v>
      </c>
      <c r="H24" s="128">
        <v>39000</v>
      </c>
      <c r="I24" s="129" t="s">
        <v>285</v>
      </c>
    </row>
    <row r="25" spans="1:9" ht="25.5">
      <c r="A25" s="39">
        <v>11</v>
      </c>
      <c r="B25" s="75" t="s">
        <v>63</v>
      </c>
      <c r="C25" s="45">
        <v>7</v>
      </c>
      <c r="D25" s="45">
        <v>784000</v>
      </c>
      <c r="E25" s="45">
        <v>588000</v>
      </c>
      <c r="F25" s="45">
        <v>161000</v>
      </c>
      <c r="G25" s="45">
        <v>35000</v>
      </c>
      <c r="H25" s="45">
        <v>17000</v>
      </c>
      <c r="I25" s="74" t="s">
        <v>286</v>
      </c>
    </row>
    <row r="26" spans="1:9" ht="25.5">
      <c r="A26" s="126">
        <v>12</v>
      </c>
      <c r="B26" s="129" t="s">
        <v>64</v>
      </c>
      <c r="C26" s="128">
        <v>6</v>
      </c>
      <c r="D26" s="128">
        <v>563000</v>
      </c>
      <c r="E26" s="128">
        <v>353000</v>
      </c>
      <c r="F26" s="128">
        <v>138000</v>
      </c>
      <c r="G26" s="128">
        <v>72000</v>
      </c>
      <c r="H26" s="128">
        <v>20000</v>
      </c>
      <c r="I26" s="74" t="s">
        <v>287</v>
      </c>
    </row>
    <row r="27" spans="1:9" ht="25.5">
      <c r="A27" s="39">
        <v>13</v>
      </c>
      <c r="B27" s="75" t="s">
        <v>65</v>
      </c>
      <c r="C27" s="45">
        <v>15</v>
      </c>
      <c r="D27" s="45">
        <v>1357000</v>
      </c>
      <c r="E27" s="45">
        <v>862000</v>
      </c>
      <c r="F27" s="45">
        <v>345000</v>
      </c>
      <c r="G27" s="45">
        <v>150000</v>
      </c>
      <c r="H27" s="45">
        <v>50000</v>
      </c>
      <c r="I27" s="74" t="s">
        <v>288</v>
      </c>
    </row>
    <row r="28" spans="1:9" ht="15.75">
      <c r="A28" s="126">
        <v>14</v>
      </c>
      <c r="B28" s="129" t="s">
        <v>50</v>
      </c>
      <c r="C28" s="128">
        <v>16</v>
      </c>
      <c r="D28" s="128">
        <v>1712000</v>
      </c>
      <c r="E28" s="128">
        <v>1344000</v>
      </c>
      <c r="F28" s="128">
        <v>368000</v>
      </c>
      <c r="G28" s="128">
        <v>0</v>
      </c>
      <c r="H28" s="128">
        <v>37000</v>
      </c>
      <c r="I28" s="129"/>
    </row>
    <row r="29" spans="1:9" ht="15.75">
      <c r="A29" s="126">
        <v>15</v>
      </c>
      <c r="B29" s="129" t="s">
        <v>51</v>
      </c>
      <c r="C29" s="128">
        <v>9</v>
      </c>
      <c r="D29" s="128">
        <v>727000</v>
      </c>
      <c r="E29" s="128">
        <v>520000</v>
      </c>
      <c r="F29" s="128">
        <v>207000</v>
      </c>
      <c r="G29" s="128">
        <v>0</v>
      </c>
      <c r="H29" s="128">
        <v>21000</v>
      </c>
      <c r="I29" s="129"/>
    </row>
    <row r="30" spans="1:9" ht="15.75">
      <c r="A30" s="126">
        <v>16</v>
      </c>
      <c r="B30" s="129" t="s">
        <v>5</v>
      </c>
      <c r="C30" s="128">
        <v>6</v>
      </c>
      <c r="D30" s="128">
        <v>363000</v>
      </c>
      <c r="E30" s="128">
        <v>363000</v>
      </c>
      <c r="F30" s="128">
        <v>0</v>
      </c>
      <c r="G30" s="128">
        <v>0</v>
      </c>
      <c r="H30" s="128">
        <v>0</v>
      </c>
      <c r="I30" s="129"/>
    </row>
    <row r="31" spans="1:9" ht="15.75">
      <c r="A31" s="126">
        <v>17</v>
      </c>
      <c r="B31" s="130" t="s">
        <v>69</v>
      </c>
      <c r="C31" s="128">
        <v>6</v>
      </c>
      <c r="D31" s="128">
        <v>311000</v>
      </c>
      <c r="E31" s="128">
        <v>311000</v>
      </c>
      <c r="F31" s="128">
        <v>0</v>
      </c>
      <c r="G31" s="128">
        <v>0</v>
      </c>
      <c r="H31" s="128">
        <v>0</v>
      </c>
      <c r="I31" s="129"/>
    </row>
    <row r="32" spans="1:9" ht="15.75">
      <c r="A32" s="126">
        <v>18</v>
      </c>
      <c r="B32" s="129" t="s">
        <v>55</v>
      </c>
      <c r="C32" s="128">
        <v>2</v>
      </c>
      <c r="D32" s="128">
        <v>257000</v>
      </c>
      <c r="E32" s="128">
        <v>201000</v>
      </c>
      <c r="F32" s="128">
        <v>46000</v>
      </c>
      <c r="G32" s="128">
        <v>10000</v>
      </c>
      <c r="H32" s="128">
        <v>6000</v>
      </c>
      <c r="I32" s="129" t="s">
        <v>289</v>
      </c>
    </row>
    <row r="33" spans="1:9" ht="15.75">
      <c r="A33" s="34" t="s">
        <v>111</v>
      </c>
      <c r="B33" s="35" t="s">
        <v>112</v>
      </c>
      <c r="C33" s="25">
        <v>20</v>
      </c>
      <c r="D33" s="25">
        <v>2832000</v>
      </c>
      <c r="E33" s="25">
        <v>1912000</v>
      </c>
      <c r="F33" s="25">
        <v>460000</v>
      </c>
      <c r="G33" s="25">
        <v>460000</v>
      </c>
      <c r="H33" s="25">
        <v>92000</v>
      </c>
      <c r="I33" s="1"/>
    </row>
    <row r="34" spans="1:9" ht="25.5">
      <c r="A34" s="39">
        <v>1</v>
      </c>
      <c r="B34" s="40" t="s">
        <v>67</v>
      </c>
      <c r="C34" s="45">
        <v>5</v>
      </c>
      <c r="D34" s="45">
        <v>863000</v>
      </c>
      <c r="E34" s="45">
        <v>598000</v>
      </c>
      <c r="F34" s="45">
        <v>115000</v>
      </c>
      <c r="G34" s="45">
        <v>150000</v>
      </c>
      <c r="H34" s="45">
        <v>27000</v>
      </c>
      <c r="I34" s="74" t="s">
        <v>290</v>
      </c>
    </row>
    <row r="35" spans="1:9" ht="38.25">
      <c r="A35" s="39">
        <v>2</v>
      </c>
      <c r="B35" s="40" t="s">
        <v>113</v>
      </c>
      <c r="C35" s="45">
        <v>4</v>
      </c>
      <c r="D35" s="45">
        <v>550000</v>
      </c>
      <c r="E35" s="45">
        <v>288000</v>
      </c>
      <c r="F35" s="45">
        <v>92000</v>
      </c>
      <c r="G35" s="45">
        <v>170000</v>
      </c>
      <c r="H35" s="45">
        <v>26000</v>
      </c>
      <c r="I35" s="74" t="s">
        <v>291</v>
      </c>
    </row>
    <row r="36" spans="1:9" ht="15.75">
      <c r="A36" s="39">
        <v>3</v>
      </c>
      <c r="B36" s="40" t="s">
        <v>57</v>
      </c>
      <c r="C36" s="45">
        <v>4</v>
      </c>
      <c r="D36" s="45">
        <v>482000</v>
      </c>
      <c r="E36" s="45">
        <v>370000</v>
      </c>
      <c r="F36" s="45">
        <v>92000</v>
      </c>
      <c r="G36" s="45">
        <v>20000</v>
      </c>
      <c r="H36" s="45">
        <v>11000</v>
      </c>
      <c r="I36" s="74" t="s">
        <v>292</v>
      </c>
    </row>
    <row r="37" spans="1:9" ht="15.75">
      <c r="A37" s="39">
        <v>4</v>
      </c>
      <c r="B37" s="40" t="s">
        <v>58</v>
      </c>
      <c r="C37" s="45">
        <v>4</v>
      </c>
      <c r="D37" s="45">
        <v>537000</v>
      </c>
      <c r="E37" s="45">
        <v>415000</v>
      </c>
      <c r="F37" s="45">
        <v>92000</v>
      </c>
      <c r="G37" s="45">
        <v>30000</v>
      </c>
      <c r="H37" s="45">
        <v>12000</v>
      </c>
      <c r="I37" s="74" t="s">
        <v>293</v>
      </c>
    </row>
    <row r="38" spans="1:9" ht="25.5">
      <c r="A38" s="39">
        <v>5</v>
      </c>
      <c r="B38" s="40" t="s">
        <v>68</v>
      </c>
      <c r="C38" s="45">
        <v>3</v>
      </c>
      <c r="D38" s="45">
        <v>400000</v>
      </c>
      <c r="E38" s="45">
        <v>241000</v>
      </c>
      <c r="F38" s="45">
        <v>69000</v>
      </c>
      <c r="G38" s="45">
        <v>90000</v>
      </c>
      <c r="H38" s="45">
        <v>16000</v>
      </c>
      <c r="I38" s="74" t="s">
        <v>294</v>
      </c>
    </row>
    <row r="39" spans="1:9" ht="15.75">
      <c r="A39" s="34" t="s">
        <v>117</v>
      </c>
      <c r="B39" s="37" t="s">
        <v>295</v>
      </c>
      <c r="C39" s="25">
        <v>8</v>
      </c>
      <c r="D39" s="25">
        <v>1411000</v>
      </c>
      <c r="E39" s="25">
        <v>1257000</v>
      </c>
      <c r="F39" s="25">
        <v>154000</v>
      </c>
      <c r="G39" s="25">
        <v>0</v>
      </c>
      <c r="H39" s="25">
        <v>15000</v>
      </c>
      <c r="I39" s="1"/>
    </row>
  </sheetData>
  <sheetProtection/>
  <mergeCells count="13">
    <mergeCell ref="D4:H4"/>
    <mergeCell ref="I4:I6"/>
    <mergeCell ref="D5:D6"/>
    <mergeCell ref="E5:E6"/>
    <mergeCell ref="F5:G5"/>
    <mergeCell ref="H5:H6"/>
    <mergeCell ref="I10:I12"/>
    <mergeCell ref="I15:I17"/>
    <mergeCell ref="A1:I1"/>
    <mergeCell ref="A2:I2"/>
    <mergeCell ref="A4:A6"/>
    <mergeCell ref="B4:B6"/>
    <mergeCell ref="C4:C6"/>
  </mergeCells>
  <printOptions horizontalCentered="1"/>
  <pageMargins left="0.25" right="0.25" top="0.5" bottom="0.5" header="0.5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G59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5.125" style="0" customWidth="1"/>
    <col min="2" max="2" width="48.50390625" style="0" customWidth="1"/>
    <col min="3" max="3" width="15.125" style="0" customWidth="1"/>
    <col min="4" max="4" width="12.375" style="0" customWidth="1"/>
    <col min="5" max="5" width="9.625" style="0" customWidth="1"/>
  </cols>
  <sheetData>
    <row r="1" spans="1:5" ht="19.5">
      <c r="A1" s="175" t="s">
        <v>314</v>
      </c>
      <c r="B1" s="175"/>
      <c r="C1" s="175"/>
      <c r="D1" s="175"/>
      <c r="E1" s="175"/>
    </row>
    <row r="2" spans="1:5" ht="24" customHeight="1">
      <c r="A2" s="156" t="s">
        <v>347</v>
      </c>
      <c r="B2" s="156"/>
      <c r="C2" s="156"/>
      <c r="D2" s="156"/>
      <c r="E2" s="156"/>
    </row>
    <row r="3" ht="15.75">
      <c r="E3" s="3" t="s">
        <v>72</v>
      </c>
    </row>
    <row r="4" spans="1:5" s="59" customFormat="1" ht="31.5">
      <c r="A4" s="141" t="s">
        <v>82</v>
      </c>
      <c r="B4" s="141" t="s">
        <v>315</v>
      </c>
      <c r="C4" s="141" t="s">
        <v>316</v>
      </c>
      <c r="D4" s="141" t="s">
        <v>317</v>
      </c>
      <c r="E4" s="141" t="s">
        <v>318</v>
      </c>
    </row>
    <row r="5" spans="1:5" s="72" customFormat="1" ht="18.75">
      <c r="A5" s="19"/>
      <c r="B5" s="10" t="s">
        <v>319</v>
      </c>
      <c r="C5" s="142">
        <f>C6+C21+C22+C26+C27+C37+C45+C50</f>
        <v>348652000</v>
      </c>
      <c r="D5" s="142">
        <f>D6+D21+D22+D26+D27+D37+D45+D50</f>
        <v>5034000</v>
      </c>
      <c r="E5" s="19"/>
    </row>
    <row r="6" spans="1:5" s="59" customFormat="1" ht="18.75">
      <c r="A6" s="23" t="s">
        <v>107</v>
      </c>
      <c r="B6" s="31" t="s">
        <v>320</v>
      </c>
      <c r="C6" s="64">
        <f>SUM(C7:C20)</f>
        <v>24376000</v>
      </c>
      <c r="D6" s="64">
        <f>SUM(D7:D20)</f>
        <v>554000</v>
      </c>
      <c r="E6" s="31"/>
    </row>
    <row r="7" spans="1:5" s="59" customFormat="1" ht="18.75">
      <c r="A7" s="32">
        <v>1</v>
      </c>
      <c r="B7" s="33" t="s">
        <v>146</v>
      </c>
      <c r="C7" s="44">
        <v>200000</v>
      </c>
      <c r="D7" s="44">
        <v>20000</v>
      </c>
      <c r="E7" s="33"/>
    </row>
    <row r="8" spans="1:5" s="59" customFormat="1" ht="18.75">
      <c r="A8" s="32">
        <v>2</v>
      </c>
      <c r="B8" s="33" t="s">
        <v>53</v>
      </c>
      <c r="C8" s="44">
        <v>500000</v>
      </c>
      <c r="D8" s="44">
        <v>50000</v>
      </c>
      <c r="E8" s="33"/>
    </row>
    <row r="9" spans="1:5" s="59" customFormat="1" ht="18.75">
      <c r="A9" s="32">
        <v>3</v>
      </c>
      <c r="B9" s="33" t="s">
        <v>147</v>
      </c>
      <c r="C9" s="44">
        <v>505000</v>
      </c>
      <c r="D9" s="44">
        <v>14000</v>
      </c>
      <c r="E9" s="33"/>
    </row>
    <row r="10" spans="1:5" s="59" customFormat="1" ht="18.75">
      <c r="A10" s="32">
        <v>4</v>
      </c>
      <c r="B10" s="33" t="s">
        <v>106</v>
      </c>
      <c r="C10" s="44">
        <v>150000</v>
      </c>
      <c r="D10" s="44">
        <v>15000</v>
      </c>
      <c r="E10" s="33"/>
    </row>
    <row r="11" spans="1:5" s="59" customFormat="1" ht="18.75">
      <c r="A11" s="32">
        <v>5</v>
      </c>
      <c r="B11" s="33" t="s">
        <v>54</v>
      </c>
      <c r="C11" s="44">
        <v>400000</v>
      </c>
      <c r="D11" s="44">
        <v>40000</v>
      </c>
      <c r="E11" s="33"/>
    </row>
    <row r="12" spans="1:5" s="59" customFormat="1" ht="18.75">
      <c r="A12" s="32">
        <v>6</v>
      </c>
      <c r="B12" s="33" t="s">
        <v>329</v>
      </c>
      <c r="C12" s="44">
        <v>4192000</v>
      </c>
      <c r="D12" s="44">
        <v>0</v>
      </c>
      <c r="E12" s="33"/>
    </row>
    <row r="13" spans="1:5" s="59" customFormat="1" ht="18.75">
      <c r="A13" s="32">
        <v>7</v>
      </c>
      <c r="B13" s="33" t="s">
        <v>164</v>
      </c>
      <c r="C13" s="44">
        <v>14145000</v>
      </c>
      <c r="D13" s="44">
        <v>0</v>
      </c>
      <c r="E13" s="33"/>
    </row>
    <row r="14" spans="1:5" s="59" customFormat="1" ht="18.75">
      <c r="A14" s="32">
        <v>8</v>
      </c>
      <c r="B14" s="33" t="s">
        <v>52</v>
      </c>
      <c r="C14" s="44">
        <v>300000</v>
      </c>
      <c r="D14" s="44">
        <v>30000</v>
      </c>
      <c r="E14" s="33"/>
    </row>
    <row r="15" spans="1:5" s="59" customFormat="1" ht="18.75">
      <c r="A15" s="32">
        <v>9</v>
      </c>
      <c r="B15" s="33" t="s">
        <v>41</v>
      </c>
      <c r="C15" s="44">
        <v>300000</v>
      </c>
      <c r="D15" s="44">
        <v>30000</v>
      </c>
      <c r="E15" s="33"/>
    </row>
    <row r="16" spans="1:5" s="59" customFormat="1" ht="18.75">
      <c r="A16" s="32">
        <v>10</v>
      </c>
      <c r="B16" s="33" t="s">
        <v>148</v>
      </c>
      <c r="C16" s="44">
        <v>400000</v>
      </c>
      <c r="D16" s="44">
        <v>40000</v>
      </c>
      <c r="E16" s="33"/>
    </row>
    <row r="17" spans="1:5" s="60" customFormat="1" ht="18.75">
      <c r="A17" s="32">
        <v>11</v>
      </c>
      <c r="B17" s="33" t="s">
        <v>149</v>
      </c>
      <c r="C17" s="44">
        <v>500000</v>
      </c>
      <c r="D17" s="44">
        <v>50000</v>
      </c>
      <c r="E17" s="33"/>
    </row>
    <row r="18" spans="1:5" s="60" customFormat="1" ht="18.75">
      <c r="A18" s="32">
        <v>12</v>
      </c>
      <c r="B18" s="33" t="s">
        <v>42</v>
      </c>
      <c r="C18" s="44">
        <v>550000</v>
      </c>
      <c r="D18" s="44">
        <v>50000</v>
      </c>
      <c r="E18" s="33"/>
    </row>
    <row r="19" spans="1:5" s="60" customFormat="1" ht="18.75">
      <c r="A19" s="32">
        <v>13</v>
      </c>
      <c r="B19" s="33" t="s">
        <v>15</v>
      </c>
      <c r="C19" s="44">
        <v>400000</v>
      </c>
      <c r="D19" s="44">
        <v>40000</v>
      </c>
      <c r="E19" s="33"/>
    </row>
    <row r="20" spans="1:7" s="60" customFormat="1" ht="18.75">
      <c r="A20" s="32">
        <v>14</v>
      </c>
      <c r="B20" s="33" t="s">
        <v>150</v>
      </c>
      <c r="C20" s="44">
        <v>1834000</v>
      </c>
      <c r="D20" s="44">
        <v>175000</v>
      </c>
      <c r="E20" s="33"/>
      <c r="G20" s="61"/>
    </row>
    <row r="21" spans="1:5" s="60" customFormat="1" ht="18.75">
      <c r="A21" s="23" t="s">
        <v>110</v>
      </c>
      <c r="B21" s="31" t="s">
        <v>330</v>
      </c>
      <c r="C21" s="64">
        <v>7000000</v>
      </c>
      <c r="D21" s="64">
        <v>700000</v>
      </c>
      <c r="E21" s="31"/>
    </row>
    <row r="22" spans="1:5" s="60" customFormat="1" ht="18.75">
      <c r="A22" s="23" t="s">
        <v>111</v>
      </c>
      <c r="B22" s="31" t="s">
        <v>175</v>
      </c>
      <c r="C22" s="64">
        <v>5000000</v>
      </c>
      <c r="D22" s="64">
        <v>0</v>
      </c>
      <c r="E22" s="31"/>
    </row>
    <row r="23" spans="1:5" s="59" customFormat="1" ht="31.5">
      <c r="A23" s="32">
        <v>1</v>
      </c>
      <c r="B23" s="33" t="s">
        <v>331</v>
      </c>
      <c r="C23" s="44">
        <v>2900000</v>
      </c>
      <c r="D23" s="44">
        <v>0</v>
      </c>
      <c r="E23" s="33"/>
    </row>
    <row r="24" spans="1:5" s="59" customFormat="1" ht="18.75">
      <c r="A24" s="67">
        <v>2</v>
      </c>
      <c r="B24" s="33" t="s">
        <v>332</v>
      </c>
      <c r="C24" s="44">
        <v>1250000</v>
      </c>
      <c r="D24" s="44">
        <v>0</v>
      </c>
      <c r="E24" s="31"/>
    </row>
    <row r="25" spans="1:5" s="59" customFormat="1" ht="18.75">
      <c r="A25" s="67">
        <v>3</v>
      </c>
      <c r="B25" s="33" t="s">
        <v>333</v>
      </c>
      <c r="C25" s="44">
        <v>850000</v>
      </c>
      <c r="D25" s="44">
        <v>0</v>
      </c>
      <c r="E25" s="31"/>
    </row>
    <row r="26" spans="1:5" s="59" customFormat="1" ht="18.75">
      <c r="A26" s="23" t="s">
        <v>117</v>
      </c>
      <c r="B26" s="31" t="s">
        <v>334</v>
      </c>
      <c r="C26" s="64">
        <v>150000</v>
      </c>
      <c r="D26" s="64">
        <v>15000</v>
      </c>
      <c r="E26" s="31"/>
    </row>
    <row r="27" spans="1:5" s="59" customFormat="1" ht="18.75">
      <c r="A27" s="23" t="s">
        <v>321</v>
      </c>
      <c r="B27" s="31" t="s">
        <v>322</v>
      </c>
      <c r="C27" s="64">
        <v>305546000</v>
      </c>
      <c r="D27" s="64">
        <v>3110000</v>
      </c>
      <c r="E27" s="31"/>
    </row>
    <row r="28" spans="1:5" s="60" customFormat="1" ht="18.75">
      <c r="A28" s="67">
        <v>1</v>
      </c>
      <c r="B28" s="65" t="s">
        <v>323</v>
      </c>
      <c r="C28" s="44">
        <v>298714000</v>
      </c>
      <c r="D28" s="44">
        <v>2893000</v>
      </c>
      <c r="E28" s="65"/>
    </row>
    <row r="29" spans="1:5" s="59" customFormat="1" ht="18.75">
      <c r="A29" s="67">
        <v>2</v>
      </c>
      <c r="B29" s="65" t="s">
        <v>324</v>
      </c>
      <c r="C29" s="44">
        <v>2195000</v>
      </c>
      <c r="D29" s="44">
        <v>151000</v>
      </c>
      <c r="E29" s="65"/>
    </row>
    <row r="30" spans="1:5" s="59" customFormat="1" ht="18.75">
      <c r="A30" s="32"/>
      <c r="B30" s="33" t="s">
        <v>34</v>
      </c>
      <c r="C30" s="44">
        <v>400000</v>
      </c>
      <c r="D30" s="44">
        <v>40000</v>
      </c>
      <c r="E30" s="33"/>
    </row>
    <row r="31" spans="1:5" s="60" customFormat="1" ht="18.75">
      <c r="A31" s="32"/>
      <c r="B31" s="33" t="s">
        <v>35</v>
      </c>
      <c r="C31" s="44">
        <v>119000</v>
      </c>
      <c r="D31" s="44">
        <v>5000</v>
      </c>
      <c r="E31" s="33"/>
    </row>
    <row r="32" spans="1:5" s="60" customFormat="1" ht="18.75">
      <c r="A32" s="32"/>
      <c r="B32" s="33" t="s">
        <v>139</v>
      </c>
      <c r="C32" s="44">
        <v>60000</v>
      </c>
      <c r="D32" s="44">
        <v>6000</v>
      </c>
      <c r="E32" s="33"/>
    </row>
    <row r="33" spans="1:5" s="60" customFormat="1" ht="18.75">
      <c r="A33" s="32"/>
      <c r="B33" s="33" t="s">
        <v>178</v>
      </c>
      <c r="C33" s="44">
        <v>390000</v>
      </c>
      <c r="D33" s="44">
        <v>0</v>
      </c>
      <c r="E33" s="33"/>
    </row>
    <row r="34" spans="1:5" s="60" customFormat="1" ht="18.75">
      <c r="A34" s="32"/>
      <c r="B34" s="33" t="s">
        <v>335</v>
      </c>
      <c r="C34" s="44">
        <v>226000</v>
      </c>
      <c r="D34" s="44">
        <v>0</v>
      </c>
      <c r="E34" s="33"/>
    </row>
    <row r="35" spans="1:5" s="60" customFormat="1" ht="18.75">
      <c r="A35" s="32"/>
      <c r="B35" s="33" t="s">
        <v>336</v>
      </c>
      <c r="C35" s="44">
        <v>1000000</v>
      </c>
      <c r="D35" s="44">
        <v>100000</v>
      </c>
      <c r="E35" s="33"/>
    </row>
    <row r="36" spans="1:5" s="60" customFormat="1" ht="18.75">
      <c r="A36" s="67">
        <v>3</v>
      </c>
      <c r="B36" s="65" t="s">
        <v>325</v>
      </c>
      <c r="C36" s="44">
        <v>4637000</v>
      </c>
      <c r="D36" s="44">
        <v>66000</v>
      </c>
      <c r="E36" s="65"/>
    </row>
    <row r="37" spans="1:5" s="59" customFormat="1" ht="18.75">
      <c r="A37" s="23" t="s">
        <v>12</v>
      </c>
      <c r="B37" s="31" t="s">
        <v>326</v>
      </c>
      <c r="C37" s="64">
        <v>1880000</v>
      </c>
      <c r="D37" s="64">
        <v>188000</v>
      </c>
      <c r="E37" s="31"/>
    </row>
    <row r="38" spans="1:5" s="60" customFormat="1" ht="18.75">
      <c r="A38" s="67">
        <v>1</v>
      </c>
      <c r="B38" s="65" t="s">
        <v>337</v>
      </c>
      <c r="C38" s="44">
        <v>650000</v>
      </c>
      <c r="D38" s="44">
        <v>65000</v>
      </c>
      <c r="E38" s="65"/>
    </row>
    <row r="39" spans="1:5" s="60" customFormat="1" ht="18.75">
      <c r="A39" s="67"/>
      <c r="B39" s="65" t="s">
        <v>144</v>
      </c>
      <c r="C39" s="44">
        <v>500000</v>
      </c>
      <c r="D39" s="44">
        <v>50000</v>
      </c>
      <c r="E39" s="65"/>
    </row>
    <row r="40" spans="1:5" s="60" customFormat="1" ht="18.75">
      <c r="A40" s="67"/>
      <c r="B40" s="65" t="s">
        <v>145</v>
      </c>
      <c r="C40" s="44">
        <v>150000</v>
      </c>
      <c r="D40" s="44">
        <v>15000</v>
      </c>
      <c r="E40" s="65"/>
    </row>
    <row r="41" spans="1:5" s="60" customFormat="1" ht="18.75">
      <c r="A41" s="67">
        <v>2</v>
      </c>
      <c r="B41" s="65" t="s">
        <v>338</v>
      </c>
      <c r="C41" s="44">
        <v>980000</v>
      </c>
      <c r="D41" s="44">
        <v>98000</v>
      </c>
      <c r="E41" s="65"/>
    </row>
    <row r="42" spans="1:5" s="72" customFormat="1" ht="18.75">
      <c r="A42" s="67"/>
      <c r="B42" s="65" t="s">
        <v>339</v>
      </c>
      <c r="C42" s="44">
        <v>180000</v>
      </c>
      <c r="D42" s="44">
        <v>18000</v>
      </c>
      <c r="E42" s="65"/>
    </row>
    <row r="43" spans="1:5" s="72" customFormat="1" ht="18.75">
      <c r="A43" s="67"/>
      <c r="B43" s="65" t="s">
        <v>340</v>
      </c>
      <c r="C43" s="44">
        <v>800000</v>
      </c>
      <c r="D43" s="44">
        <v>80000</v>
      </c>
      <c r="E43" s="65"/>
    </row>
    <row r="44" spans="1:5" s="72" customFormat="1" ht="18.75">
      <c r="A44" s="67">
        <v>3</v>
      </c>
      <c r="B44" s="65" t="s">
        <v>341</v>
      </c>
      <c r="C44" s="44">
        <v>250000</v>
      </c>
      <c r="D44" s="44">
        <v>25000</v>
      </c>
      <c r="E44" s="65"/>
    </row>
    <row r="45" spans="1:5" s="73" customFormat="1" ht="18.75">
      <c r="A45" s="23" t="s">
        <v>13</v>
      </c>
      <c r="B45" s="31" t="s">
        <v>327</v>
      </c>
      <c r="C45" s="64">
        <v>2500000</v>
      </c>
      <c r="D45" s="64">
        <v>250000</v>
      </c>
      <c r="E45" s="31"/>
    </row>
    <row r="46" spans="1:5" s="62" customFormat="1" ht="18.75">
      <c r="A46" s="32">
        <v>1</v>
      </c>
      <c r="B46" s="33" t="s">
        <v>43</v>
      </c>
      <c r="C46" s="44">
        <v>200000</v>
      </c>
      <c r="D46" s="44">
        <v>20000</v>
      </c>
      <c r="E46" s="33"/>
    </row>
    <row r="47" spans="1:5" s="62" customFormat="1" ht="18.75">
      <c r="A47" s="32">
        <v>2</v>
      </c>
      <c r="B47" s="33" t="s">
        <v>44</v>
      </c>
      <c r="C47" s="44">
        <v>400000</v>
      </c>
      <c r="D47" s="44">
        <v>40000</v>
      </c>
      <c r="E47" s="33"/>
    </row>
    <row r="48" spans="1:5" s="73" customFormat="1" ht="31.5">
      <c r="A48" s="32">
        <v>3</v>
      </c>
      <c r="B48" s="33" t="s">
        <v>342</v>
      </c>
      <c r="C48" s="44">
        <v>1700000</v>
      </c>
      <c r="D48" s="44">
        <v>170000</v>
      </c>
      <c r="E48" s="33"/>
    </row>
    <row r="49" spans="1:5" s="73" customFormat="1" ht="31.5">
      <c r="A49" s="32">
        <v>4</v>
      </c>
      <c r="B49" s="33" t="s">
        <v>343</v>
      </c>
      <c r="C49" s="44">
        <v>200000</v>
      </c>
      <c r="D49" s="44">
        <v>20000</v>
      </c>
      <c r="E49" s="33"/>
    </row>
    <row r="50" spans="1:5" s="73" customFormat="1" ht="18.75">
      <c r="A50" s="23" t="s">
        <v>14</v>
      </c>
      <c r="B50" s="31" t="s">
        <v>328</v>
      </c>
      <c r="C50" s="64">
        <v>2200000</v>
      </c>
      <c r="D50" s="64">
        <v>217000</v>
      </c>
      <c r="E50" s="31"/>
    </row>
    <row r="51" spans="1:5" s="30" customFormat="1" ht="18.75">
      <c r="A51" s="32">
        <v>1</v>
      </c>
      <c r="B51" s="33" t="s">
        <v>103</v>
      </c>
      <c r="C51" s="44">
        <v>150000</v>
      </c>
      <c r="D51" s="44">
        <v>15000</v>
      </c>
      <c r="E51" s="33"/>
    </row>
    <row r="52" spans="1:5" s="29" customFormat="1" ht="18.75">
      <c r="A52" s="32">
        <v>2</v>
      </c>
      <c r="B52" s="33" t="s">
        <v>104</v>
      </c>
      <c r="C52" s="44">
        <v>500000</v>
      </c>
      <c r="D52" s="44">
        <v>50000</v>
      </c>
      <c r="E52" s="33"/>
    </row>
    <row r="53" spans="1:5" s="63" customFormat="1" ht="18.75">
      <c r="A53" s="32">
        <v>3</v>
      </c>
      <c r="B53" s="33" t="s">
        <v>3</v>
      </c>
      <c r="C53" s="44">
        <v>500000</v>
      </c>
      <c r="D53" s="44">
        <v>50000</v>
      </c>
      <c r="E53" s="33"/>
    </row>
    <row r="54" spans="1:5" s="29" customFormat="1" ht="18.75">
      <c r="A54" s="32">
        <v>4</v>
      </c>
      <c r="B54" s="33" t="s">
        <v>140</v>
      </c>
      <c r="C54" s="44">
        <v>150000</v>
      </c>
      <c r="D54" s="44">
        <v>15000</v>
      </c>
      <c r="E54" s="33"/>
    </row>
    <row r="55" spans="1:5" s="29" customFormat="1" ht="18.75">
      <c r="A55" s="32">
        <v>5</v>
      </c>
      <c r="B55" s="33" t="s">
        <v>116</v>
      </c>
      <c r="C55" s="44">
        <v>30000</v>
      </c>
      <c r="D55" s="44">
        <v>0</v>
      </c>
      <c r="E55" s="33"/>
    </row>
    <row r="56" spans="1:5" s="29" customFormat="1" ht="18.75">
      <c r="A56" s="32">
        <v>6</v>
      </c>
      <c r="B56" s="33" t="s">
        <v>142</v>
      </c>
      <c r="C56" s="44">
        <v>30000</v>
      </c>
      <c r="D56" s="44">
        <v>3000</v>
      </c>
      <c r="E56" s="33"/>
    </row>
    <row r="57" spans="1:5" s="29" customFormat="1" ht="18.75">
      <c r="A57" s="32">
        <v>7</v>
      </c>
      <c r="B57" s="33" t="s">
        <v>8</v>
      </c>
      <c r="C57" s="44">
        <v>30000</v>
      </c>
      <c r="D57" s="44">
        <v>3000</v>
      </c>
      <c r="E57" s="33"/>
    </row>
    <row r="58" spans="1:5" s="29" customFormat="1" ht="18.75">
      <c r="A58" s="32">
        <v>10</v>
      </c>
      <c r="B58" s="33" t="s">
        <v>141</v>
      </c>
      <c r="C58" s="44">
        <v>300000</v>
      </c>
      <c r="D58" s="44">
        <v>30000</v>
      </c>
      <c r="E58" s="33"/>
    </row>
    <row r="59" spans="1:5" s="29" customFormat="1" ht="18.75">
      <c r="A59" s="32">
        <v>11</v>
      </c>
      <c r="B59" s="33" t="s">
        <v>10</v>
      </c>
      <c r="C59" s="44">
        <v>510000</v>
      </c>
      <c r="D59" s="44">
        <v>51000</v>
      </c>
      <c r="E59" s="33"/>
    </row>
  </sheetData>
  <sheetProtection/>
  <mergeCells count="2">
    <mergeCell ref="A1:E1"/>
    <mergeCell ref="A2:E2"/>
  </mergeCells>
  <printOptions horizontalCentered="1"/>
  <pageMargins left="0.25" right="0.25" top="0.75" bottom="0.5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</sheetPr>
  <dimension ref="A1:S108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4.75390625" style="0" customWidth="1"/>
    <col min="2" max="2" width="15.625" style="0" customWidth="1"/>
    <col min="3" max="3" width="6.25390625" style="0" customWidth="1"/>
    <col min="4" max="6" width="6.625" style="0" customWidth="1"/>
    <col min="7" max="7" width="6.25390625" style="0" customWidth="1"/>
    <col min="8" max="8" width="6.625" style="0" customWidth="1"/>
    <col min="9" max="9" width="7.875" style="0" customWidth="1"/>
    <col min="10" max="10" width="11.00390625" style="0" customWidth="1"/>
    <col min="11" max="11" width="10.875" style="0" customWidth="1"/>
    <col min="12" max="12" width="10.625" style="0" customWidth="1"/>
    <col min="13" max="13" width="10.375" style="0" customWidth="1"/>
    <col min="14" max="14" width="10.50390625" style="0" customWidth="1"/>
    <col min="15" max="15" width="10.75390625" style="0" customWidth="1"/>
    <col min="16" max="16" width="10.625" style="0" customWidth="1"/>
    <col min="18" max="18" width="9.875" style="0" customWidth="1"/>
    <col min="19" max="19" width="11.375" style="0" customWidth="1"/>
  </cols>
  <sheetData>
    <row r="1" spans="1:18" ht="20.25">
      <c r="A1" s="176" t="s">
        <v>308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18" ht="15.75">
      <c r="A2" s="177" t="s">
        <v>349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9:18" s="4" customFormat="1" ht="15.75">
      <c r="I3" s="22"/>
      <c r="J3" s="48"/>
      <c r="K3" s="47"/>
      <c r="L3" s="47"/>
      <c r="M3" s="47"/>
      <c r="N3" s="47"/>
      <c r="P3" s="48"/>
      <c r="R3" s="46" t="s">
        <v>118</v>
      </c>
    </row>
    <row r="4" spans="1:19" s="24" customFormat="1" ht="35.25" customHeight="1">
      <c r="A4" s="146" t="s">
        <v>82</v>
      </c>
      <c r="B4" s="146" t="s">
        <v>105</v>
      </c>
      <c r="C4" s="146" t="s">
        <v>172</v>
      </c>
      <c r="D4" s="153" t="s">
        <v>157</v>
      </c>
      <c r="E4" s="154"/>
      <c r="F4" s="154"/>
      <c r="G4" s="154"/>
      <c r="H4" s="154"/>
      <c r="I4" s="155"/>
      <c r="J4" s="153" t="s">
        <v>296</v>
      </c>
      <c r="K4" s="154"/>
      <c r="L4" s="154"/>
      <c r="M4" s="154"/>
      <c r="N4" s="155"/>
      <c r="O4" s="146" t="s">
        <v>297</v>
      </c>
      <c r="P4" s="153" t="s">
        <v>309</v>
      </c>
      <c r="Q4" s="154"/>
      <c r="R4" s="155"/>
      <c r="S4" s="66"/>
    </row>
    <row r="5" spans="1:18" s="24" customFormat="1" ht="15.75" customHeight="1">
      <c r="A5" s="147"/>
      <c r="B5" s="147"/>
      <c r="C5" s="147"/>
      <c r="D5" s="153" t="s">
        <v>158</v>
      </c>
      <c r="E5" s="154"/>
      <c r="F5" s="154"/>
      <c r="G5" s="155"/>
      <c r="H5" s="146" t="s">
        <v>18</v>
      </c>
      <c r="I5" s="146" t="s">
        <v>0</v>
      </c>
      <c r="J5" s="146" t="s">
        <v>83</v>
      </c>
      <c r="K5" s="146" t="s">
        <v>17</v>
      </c>
      <c r="L5" s="153" t="s">
        <v>16</v>
      </c>
      <c r="M5" s="154"/>
      <c r="N5" s="146" t="s">
        <v>173</v>
      </c>
      <c r="O5" s="147"/>
      <c r="P5" s="146" t="s">
        <v>310</v>
      </c>
      <c r="Q5" s="153" t="s">
        <v>311</v>
      </c>
      <c r="R5" s="155"/>
    </row>
    <row r="6" spans="1:18" s="24" customFormat="1" ht="51">
      <c r="A6" s="148"/>
      <c r="B6" s="148"/>
      <c r="C6" s="148"/>
      <c r="D6" s="14" t="s">
        <v>159</v>
      </c>
      <c r="E6" s="14" t="s">
        <v>161</v>
      </c>
      <c r="F6" s="14" t="s">
        <v>160</v>
      </c>
      <c r="G6" s="14" t="s">
        <v>161</v>
      </c>
      <c r="H6" s="148"/>
      <c r="I6" s="148"/>
      <c r="J6" s="148"/>
      <c r="K6" s="148"/>
      <c r="L6" s="8" t="s">
        <v>298</v>
      </c>
      <c r="M6" s="8" t="s">
        <v>174</v>
      </c>
      <c r="N6" s="148"/>
      <c r="O6" s="148"/>
      <c r="P6" s="148"/>
      <c r="Q6" s="77" t="s">
        <v>312</v>
      </c>
      <c r="R6" s="8" t="s">
        <v>313</v>
      </c>
    </row>
    <row r="7" spans="1:18" s="4" customFormat="1" ht="15.75">
      <c r="A7" s="19"/>
      <c r="B7" s="19" t="s">
        <v>83</v>
      </c>
      <c r="C7" s="19"/>
      <c r="D7" s="13">
        <f aca="true" t="shared" si="0" ref="D7:R7">D8+D34+D71+D93</f>
        <v>2682</v>
      </c>
      <c r="E7" s="13">
        <f t="shared" si="0"/>
        <v>82</v>
      </c>
      <c r="F7" s="13">
        <f t="shared" si="0"/>
        <v>2516</v>
      </c>
      <c r="G7" s="13">
        <f t="shared" si="0"/>
        <v>57</v>
      </c>
      <c r="H7" s="13">
        <f t="shared" si="0"/>
        <v>1091</v>
      </c>
      <c r="I7" s="13">
        <f t="shared" si="0"/>
        <v>32151</v>
      </c>
      <c r="J7" s="25">
        <f t="shared" si="0"/>
        <v>298714000</v>
      </c>
      <c r="K7" s="25">
        <f t="shared" si="0"/>
        <v>266309000</v>
      </c>
      <c r="L7" s="25">
        <f t="shared" si="0"/>
        <v>6607000</v>
      </c>
      <c r="M7" s="25">
        <f t="shared" si="0"/>
        <v>18741000</v>
      </c>
      <c r="N7" s="25">
        <f t="shared" si="0"/>
        <v>32405000</v>
      </c>
      <c r="O7" s="25">
        <f t="shared" si="0"/>
        <v>295821000</v>
      </c>
      <c r="P7" s="25">
        <f t="shared" si="0"/>
        <v>6909219</v>
      </c>
      <c r="Q7" s="25">
        <f t="shared" si="0"/>
        <v>2765000</v>
      </c>
      <c r="R7" s="25">
        <f t="shared" si="0"/>
        <v>4144219</v>
      </c>
    </row>
    <row r="8" spans="1:18" s="4" customFormat="1" ht="15.75">
      <c r="A8" s="10" t="s">
        <v>107</v>
      </c>
      <c r="B8" s="19" t="s">
        <v>151</v>
      </c>
      <c r="C8" s="19"/>
      <c r="D8" s="13">
        <v>783</v>
      </c>
      <c r="E8" s="13">
        <v>25</v>
      </c>
      <c r="F8" s="13">
        <v>671</v>
      </c>
      <c r="G8" s="13">
        <v>1</v>
      </c>
      <c r="H8" s="13">
        <v>275</v>
      </c>
      <c r="I8" s="13">
        <v>7651</v>
      </c>
      <c r="J8" s="25">
        <v>57979000</v>
      </c>
      <c r="K8" s="25">
        <v>51829000</v>
      </c>
      <c r="L8" s="25">
        <v>4354000</v>
      </c>
      <c r="M8" s="25">
        <v>2901000</v>
      </c>
      <c r="N8" s="25">
        <v>6150000</v>
      </c>
      <c r="O8" s="25">
        <v>57366000</v>
      </c>
      <c r="P8" s="25">
        <v>3591864</v>
      </c>
      <c r="Q8" s="25">
        <v>1437000</v>
      </c>
      <c r="R8" s="25">
        <v>2154864</v>
      </c>
    </row>
    <row r="9" spans="1:18" s="12" customFormat="1" ht="15.75">
      <c r="A9" s="81">
        <v>1</v>
      </c>
      <c r="B9" s="82" t="str">
        <f>'[1]SL-GIAODUC2017'!B8</f>
        <v>MẦM NON</v>
      </c>
      <c r="C9" s="81">
        <v>1</v>
      </c>
      <c r="D9" s="92">
        <v>30</v>
      </c>
      <c r="E9" s="92">
        <v>1</v>
      </c>
      <c r="F9" s="131">
        <v>27</v>
      </c>
      <c r="G9" s="131">
        <v>0</v>
      </c>
      <c r="H9" s="92">
        <v>10</v>
      </c>
      <c r="I9" s="92">
        <v>284</v>
      </c>
      <c r="J9" s="38">
        <v>2370000</v>
      </c>
      <c r="K9" s="38">
        <v>2150000</v>
      </c>
      <c r="L9" s="38">
        <v>111000</v>
      </c>
      <c r="M9" s="38">
        <v>138000</v>
      </c>
      <c r="N9" s="38">
        <v>220000</v>
      </c>
      <c r="O9" s="38">
        <v>2348000</v>
      </c>
      <c r="P9" s="38">
        <v>122688</v>
      </c>
      <c r="Q9" s="38">
        <v>49000</v>
      </c>
      <c r="R9" s="38">
        <v>73688</v>
      </c>
    </row>
    <row r="10" spans="1:18" s="12" customFormat="1" ht="15.75">
      <c r="A10" s="81">
        <v>2</v>
      </c>
      <c r="B10" s="82" t="str">
        <f>'[1]SL-GIAODUC2017'!B9</f>
        <v>Phú Thượng</v>
      </c>
      <c r="C10" s="81">
        <v>1</v>
      </c>
      <c r="D10" s="92">
        <v>32</v>
      </c>
      <c r="E10" s="92">
        <v>1</v>
      </c>
      <c r="F10" s="131">
        <v>24</v>
      </c>
      <c r="G10" s="131">
        <v>0</v>
      </c>
      <c r="H10" s="92">
        <v>11</v>
      </c>
      <c r="I10" s="92">
        <v>310</v>
      </c>
      <c r="J10" s="38">
        <v>2199000</v>
      </c>
      <c r="K10" s="38">
        <v>1957000</v>
      </c>
      <c r="L10" s="38">
        <v>322000</v>
      </c>
      <c r="M10" s="38">
        <v>90000</v>
      </c>
      <c r="N10" s="38">
        <v>242000</v>
      </c>
      <c r="O10" s="38">
        <v>2175000</v>
      </c>
      <c r="P10" s="38">
        <v>133920</v>
      </c>
      <c r="Q10" s="38">
        <v>54000</v>
      </c>
      <c r="R10" s="38">
        <v>79920</v>
      </c>
    </row>
    <row r="11" spans="1:18" s="12" customFormat="1" ht="15.75">
      <c r="A11" s="81">
        <v>3</v>
      </c>
      <c r="B11" s="82" t="str">
        <f>'[1]SL-GIAODUC2017'!B10</f>
        <v>Hoa Hồng</v>
      </c>
      <c r="C11" s="81">
        <v>1</v>
      </c>
      <c r="D11" s="92">
        <v>41</v>
      </c>
      <c r="E11" s="92">
        <v>1</v>
      </c>
      <c r="F11" s="131">
        <v>34</v>
      </c>
      <c r="G11" s="131">
        <v>0</v>
      </c>
      <c r="H11" s="92">
        <v>15</v>
      </c>
      <c r="I11" s="92">
        <v>515</v>
      </c>
      <c r="J11" s="38">
        <v>3227000</v>
      </c>
      <c r="K11" s="38">
        <v>2897000</v>
      </c>
      <c r="L11" s="38">
        <v>280000</v>
      </c>
      <c r="M11" s="38">
        <v>198000</v>
      </c>
      <c r="N11" s="38">
        <v>330000</v>
      </c>
      <c r="O11" s="38">
        <v>3194000</v>
      </c>
      <c r="P11" s="38">
        <v>222480</v>
      </c>
      <c r="Q11" s="38">
        <v>89000</v>
      </c>
      <c r="R11" s="38">
        <v>133480</v>
      </c>
    </row>
    <row r="12" spans="1:18" s="12" customFormat="1" ht="15.75">
      <c r="A12" s="81">
        <v>4</v>
      </c>
      <c r="B12" s="82" t="str">
        <f>'[1]SL-GIAODUC2017'!B11</f>
        <v>Phú Dương</v>
      </c>
      <c r="C12" s="81">
        <v>1</v>
      </c>
      <c r="D12" s="92">
        <v>29</v>
      </c>
      <c r="E12" s="92">
        <v>1</v>
      </c>
      <c r="F12" s="131">
        <v>24</v>
      </c>
      <c r="G12" s="131">
        <v>0</v>
      </c>
      <c r="H12" s="92">
        <v>10</v>
      </c>
      <c r="I12" s="92">
        <v>219</v>
      </c>
      <c r="J12" s="38">
        <v>2224000</v>
      </c>
      <c r="K12" s="38">
        <v>2004000</v>
      </c>
      <c r="L12" s="38">
        <v>196000</v>
      </c>
      <c r="M12" s="38">
        <v>103000</v>
      </c>
      <c r="N12" s="38">
        <v>220000</v>
      </c>
      <c r="O12" s="38">
        <v>2202000</v>
      </c>
      <c r="P12" s="38">
        <v>94608</v>
      </c>
      <c r="Q12" s="38">
        <v>38000</v>
      </c>
      <c r="R12" s="38">
        <v>56608</v>
      </c>
    </row>
    <row r="13" spans="1:18" s="12" customFormat="1" ht="15.75">
      <c r="A13" s="81">
        <v>5</v>
      </c>
      <c r="B13" s="82" t="str">
        <f>'[1]SL-GIAODUC2017'!B12</f>
        <v>Phú Mậu 1</v>
      </c>
      <c r="C13" s="81">
        <v>1</v>
      </c>
      <c r="D13" s="92">
        <v>29</v>
      </c>
      <c r="E13" s="92">
        <v>1</v>
      </c>
      <c r="F13" s="131">
        <v>24</v>
      </c>
      <c r="G13" s="131">
        <v>0</v>
      </c>
      <c r="H13" s="92">
        <v>10</v>
      </c>
      <c r="I13" s="92">
        <v>227</v>
      </c>
      <c r="J13" s="38">
        <v>2046000</v>
      </c>
      <c r="K13" s="38">
        <v>1826000</v>
      </c>
      <c r="L13" s="38">
        <v>196000</v>
      </c>
      <c r="M13" s="38">
        <v>94000</v>
      </c>
      <c r="N13" s="38">
        <v>220000</v>
      </c>
      <c r="O13" s="38">
        <v>2024000</v>
      </c>
      <c r="P13" s="38">
        <v>98064</v>
      </c>
      <c r="Q13" s="38">
        <v>39000</v>
      </c>
      <c r="R13" s="38">
        <v>59064</v>
      </c>
    </row>
    <row r="14" spans="1:18" s="12" customFormat="1" ht="15.75">
      <c r="A14" s="81">
        <v>6</v>
      </c>
      <c r="B14" s="82" t="str">
        <f>'[1]SL-GIAODUC2017'!B13</f>
        <v>Phú Mậu 2</v>
      </c>
      <c r="C14" s="81">
        <v>1</v>
      </c>
      <c r="D14" s="92">
        <v>25</v>
      </c>
      <c r="E14" s="92">
        <v>1</v>
      </c>
      <c r="F14" s="131">
        <v>21</v>
      </c>
      <c r="G14" s="131">
        <v>0</v>
      </c>
      <c r="H14" s="92">
        <v>9</v>
      </c>
      <c r="I14" s="92">
        <v>187</v>
      </c>
      <c r="J14" s="38">
        <v>1968000</v>
      </c>
      <c r="K14" s="38">
        <v>1748000</v>
      </c>
      <c r="L14" s="38">
        <v>153000</v>
      </c>
      <c r="M14" s="38">
        <v>111000</v>
      </c>
      <c r="N14" s="38">
        <v>220000</v>
      </c>
      <c r="O14" s="38">
        <v>1946000</v>
      </c>
      <c r="P14" s="38">
        <v>80784</v>
      </c>
      <c r="Q14" s="38">
        <v>32000</v>
      </c>
      <c r="R14" s="38">
        <v>48784</v>
      </c>
    </row>
    <row r="15" spans="1:18" s="12" customFormat="1" ht="15.75">
      <c r="A15" s="81">
        <v>7</v>
      </c>
      <c r="B15" s="82" t="str">
        <f>'[1]SL-GIAODUC2017'!B14</f>
        <v>Phú Thanh</v>
      </c>
      <c r="C15" s="81">
        <v>1</v>
      </c>
      <c r="D15" s="92">
        <v>31</v>
      </c>
      <c r="E15" s="92">
        <v>1</v>
      </c>
      <c r="F15" s="131">
        <v>28</v>
      </c>
      <c r="G15" s="131">
        <v>0</v>
      </c>
      <c r="H15" s="92">
        <v>11</v>
      </c>
      <c r="I15" s="92">
        <v>334</v>
      </c>
      <c r="J15" s="38">
        <v>2254000</v>
      </c>
      <c r="K15" s="38">
        <v>2012000</v>
      </c>
      <c r="L15" s="38">
        <v>111000</v>
      </c>
      <c r="M15" s="38">
        <v>119000</v>
      </c>
      <c r="N15" s="38">
        <v>242000</v>
      </c>
      <c r="O15" s="38">
        <v>2230000</v>
      </c>
      <c r="P15" s="38">
        <v>144288</v>
      </c>
      <c r="Q15" s="38">
        <v>58000</v>
      </c>
      <c r="R15" s="38">
        <v>86288</v>
      </c>
    </row>
    <row r="16" spans="1:18" s="12" customFormat="1" ht="15.75">
      <c r="A16" s="81">
        <v>8</v>
      </c>
      <c r="B16" s="82" t="str">
        <f>'[1]SL-GIAODUC2017'!B15</f>
        <v>Phú Thuận </v>
      </c>
      <c r="C16" s="81">
        <v>1</v>
      </c>
      <c r="D16" s="92">
        <v>31</v>
      </c>
      <c r="E16" s="92">
        <v>1</v>
      </c>
      <c r="F16" s="131">
        <v>22</v>
      </c>
      <c r="G16" s="131">
        <v>0</v>
      </c>
      <c r="H16" s="92">
        <v>11</v>
      </c>
      <c r="I16" s="92">
        <v>290</v>
      </c>
      <c r="J16" s="38">
        <v>2102000</v>
      </c>
      <c r="K16" s="38">
        <v>1860000</v>
      </c>
      <c r="L16" s="38">
        <v>364000</v>
      </c>
      <c r="M16" s="38">
        <v>76000</v>
      </c>
      <c r="N16" s="38">
        <v>242000</v>
      </c>
      <c r="O16" s="38">
        <v>2078000</v>
      </c>
      <c r="P16" s="38">
        <v>125280</v>
      </c>
      <c r="Q16" s="38">
        <v>50000</v>
      </c>
      <c r="R16" s="38">
        <v>75280</v>
      </c>
    </row>
    <row r="17" spans="1:18" s="12" customFormat="1" ht="15.75">
      <c r="A17" s="81">
        <v>9</v>
      </c>
      <c r="B17" s="82" t="str">
        <f>'[1]SL-GIAODUC2017'!B16</f>
        <v>Phú Hải</v>
      </c>
      <c r="C17" s="81">
        <v>1</v>
      </c>
      <c r="D17" s="92">
        <v>34</v>
      </c>
      <c r="E17" s="92">
        <v>1</v>
      </c>
      <c r="F17" s="131">
        <v>32</v>
      </c>
      <c r="G17" s="131">
        <v>0</v>
      </c>
      <c r="H17" s="92">
        <v>12</v>
      </c>
      <c r="I17" s="92">
        <v>340</v>
      </c>
      <c r="J17" s="38">
        <v>2524000</v>
      </c>
      <c r="K17" s="38">
        <v>2260000</v>
      </c>
      <c r="L17" s="38">
        <v>69000</v>
      </c>
      <c r="M17" s="38">
        <v>117000</v>
      </c>
      <c r="N17" s="38">
        <v>264000</v>
      </c>
      <c r="O17" s="38">
        <v>2498000</v>
      </c>
      <c r="P17" s="38">
        <v>146880</v>
      </c>
      <c r="Q17" s="38">
        <v>59000</v>
      </c>
      <c r="R17" s="38">
        <v>87880</v>
      </c>
    </row>
    <row r="18" spans="1:18" s="12" customFormat="1" ht="15.75">
      <c r="A18" s="81">
        <v>10</v>
      </c>
      <c r="B18" s="82" t="str">
        <f>'[1]SL-GIAODUC2017'!B17</f>
        <v>Phú Diên</v>
      </c>
      <c r="C18" s="81">
        <v>1</v>
      </c>
      <c r="D18" s="92">
        <v>26</v>
      </c>
      <c r="E18" s="92">
        <v>1</v>
      </c>
      <c r="F18" s="131">
        <v>22</v>
      </c>
      <c r="G18" s="131">
        <v>0</v>
      </c>
      <c r="H18" s="92">
        <v>9</v>
      </c>
      <c r="I18" s="92">
        <v>173</v>
      </c>
      <c r="J18" s="38">
        <v>2090000</v>
      </c>
      <c r="K18" s="38">
        <v>1870000</v>
      </c>
      <c r="L18" s="38">
        <v>153000</v>
      </c>
      <c r="M18" s="38">
        <v>125000</v>
      </c>
      <c r="N18" s="38">
        <v>220000</v>
      </c>
      <c r="O18" s="38">
        <v>2068000</v>
      </c>
      <c r="P18" s="38">
        <v>74736</v>
      </c>
      <c r="Q18" s="38">
        <v>30000</v>
      </c>
      <c r="R18" s="38">
        <v>44736</v>
      </c>
    </row>
    <row r="19" spans="1:18" s="12" customFormat="1" ht="15.75">
      <c r="A19" s="81">
        <v>11</v>
      </c>
      <c r="B19" s="82" t="str">
        <f>'[1]SL-GIAODUC2017'!B18</f>
        <v>Phú Mỹ 1</v>
      </c>
      <c r="C19" s="81">
        <v>1</v>
      </c>
      <c r="D19" s="92">
        <v>30</v>
      </c>
      <c r="E19" s="92">
        <v>1</v>
      </c>
      <c r="F19" s="131">
        <v>27</v>
      </c>
      <c r="G19" s="131">
        <v>0</v>
      </c>
      <c r="H19" s="92">
        <v>10</v>
      </c>
      <c r="I19" s="92">
        <v>275</v>
      </c>
      <c r="J19" s="38">
        <v>2450000</v>
      </c>
      <c r="K19" s="38">
        <v>2230000</v>
      </c>
      <c r="L19" s="38">
        <v>111000</v>
      </c>
      <c r="M19" s="38">
        <v>154000</v>
      </c>
      <c r="N19" s="38">
        <v>220000</v>
      </c>
      <c r="O19" s="38">
        <v>2428000</v>
      </c>
      <c r="P19" s="38">
        <v>118800</v>
      </c>
      <c r="Q19" s="38">
        <v>48000</v>
      </c>
      <c r="R19" s="38">
        <v>70800</v>
      </c>
    </row>
    <row r="20" spans="1:18" s="12" customFormat="1" ht="15.75">
      <c r="A20" s="81">
        <v>12</v>
      </c>
      <c r="B20" s="82" t="str">
        <f>'[1]SL-GIAODUC2017'!B19</f>
        <v>Phú Mỹ 2</v>
      </c>
      <c r="C20" s="81">
        <v>1</v>
      </c>
      <c r="D20" s="92">
        <v>39</v>
      </c>
      <c r="E20" s="92">
        <v>1</v>
      </c>
      <c r="F20" s="131">
        <v>35</v>
      </c>
      <c r="G20" s="131">
        <v>0</v>
      </c>
      <c r="H20" s="92">
        <v>14</v>
      </c>
      <c r="I20" s="92">
        <v>465</v>
      </c>
      <c r="J20" s="38">
        <v>2947000</v>
      </c>
      <c r="K20" s="38">
        <v>2639000</v>
      </c>
      <c r="L20" s="38">
        <v>153000</v>
      </c>
      <c r="M20" s="38">
        <v>144000</v>
      </c>
      <c r="N20" s="38">
        <v>308000</v>
      </c>
      <c r="O20" s="38">
        <v>2916000</v>
      </c>
      <c r="P20" s="38">
        <v>200880</v>
      </c>
      <c r="Q20" s="38">
        <v>80000</v>
      </c>
      <c r="R20" s="38">
        <v>120880</v>
      </c>
    </row>
    <row r="21" spans="1:18" s="12" customFormat="1" ht="15.75">
      <c r="A21" s="81">
        <v>13</v>
      </c>
      <c r="B21" s="82" t="str">
        <f>'[1]SL-GIAODUC2017'!B20</f>
        <v>Phú An</v>
      </c>
      <c r="C21" s="81">
        <v>1</v>
      </c>
      <c r="D21" s="92">
        <v>34</v>
      </c>
      <c r="E21" s="92">
        <v>1</v>
      </c>
      <c r="F21" s="131">
        <v>29</v>
      </c>
      <c r="G21" s="131">
        <v>0</v>
      </c>
      <c r="H21" s="92">
        <v>12</v>
      </c>
      <c r="I21" s="92">
        <v>407</v>
      </c>
      <c r="J21" s="38">
        <v>2343000</v>
      </c>
      <c r="K21" s="38">
        <v>2079000</v>
      </c>
      <c r="L21" s="38">
        <v>196000</v>
      </c>
      <c r="M21" s="38">
        <v>77000</v>
      </c>
      <c r="N21" s="38">
        <v>264000</v>
      </c>
      <c r="O21" s="38">
        <v>2317000</v>
      </c>
      <c r="P21" s="38">
        <v>175824</v>
      </c>
      <c r="Q21" s="38">
        <v>70000</v>
      </c>
      <c r="R21" s="38">
        <v>105824</v>
      </c>
    </row>
    <row r="22" spans="1:18" s="12" customFormat="1" ht="15.75">
      <c r="A22" s="81">
        <v>14</v>
      </c>
      <c r="B22" s="82" t="str">
        <f>'[1]SL-GIAODUC2017'!B21</f>
        <v>Phú Xuân</v>
      </c>
      <c r="C22" s="81">
        <v>1</v>
      </c>
      <c r="D22" s="92">
        <v>32</v>
      </c>
      <c r="E22" s="92">
        <v>1</v>
      </c>
      <c r="F22" s="131">
        <v>26</v>
      </c>
      <c r="G22" s="131">
        <v>0</v>
      </c>
      <c r="H22" s="92">
        <v>11</v>
      </c>
      <c r="I22" s="92">
        <v>372</v>
      </c>
      <c r="J22" s="38">
        <v>2141000</v>
      </c>
      <c r="K22" s="38">
        <v>1899000</v>
      </c>
      <c r="L22" s="38">
        <v>238000</v>
      </c>
      <c r="M22" s="38">
        <v>77000</v>
      </c>
      <c r="N22" s="38">
        <v>242000</v>
      </c>
      <c r="O22" s="38">
        <v>2117000</v>
      </c>
      <c r="P22" s="38">
        <v>160704</v>
      </c>
      <c r="Q22" s="38">
        <v>64000</v>
      </c>
      <c r="R22" s="38">
        <v>96704</v>
      </c>
    </row>
    <row r="23" spans="1:18" s="12" customFormat="1" ht="15.75">
      <c r="A23" s="81">
        <v>15</v>
      </c>
      <c r="B23" s="82" t="str">
        <f>'[1]SL-GIAODUC2017'!B22</f>
        <v>Phú Lương</v>
      </c>
      <c r="C23" s="81">
        <v>1</v>
      </c>
      <c r="D23" s="92">
        <v>34</v>
      </c>
      <c r="E23" s="92">
        <v>1</v>
      </c>
      <c r="F23" s="131">
        <v>26</v>
      </c>
      <c r="G23" s="131">
        <v>0</v>
      </c>
      <c r="H23" s="92">
        <v>12</v>
      </c>
      <c r="I23" s="92">
        <v>296</v>
      </c>
      <c r="J23" s="38">
        <v>2413000</v>
      </c>
      <c r="K23" s="38">
        <v>2149000</v>
      </c>
      <c r="L23" s="38">
        <v>322000</v>
      </c>
      <c r="M23" s="38">
        <v>127000</v>
      </c>
      <c r="N23" s="38">
        <v>264000</v>
      </c>
      <c r="O23" s="38">
        <v>2387000</v>
      </c>
      <c r="P23" s="38">
        <v>127872</v>
      </c>
      <c r="Q23" s="38">
        <v>51000</v>
      </c>
      <c r="R23" s="38">
        <v>76872</v>
      </c>
    </row>
    <row r="24" spans="1:18" s="12" customFormat="1" ht="15.75">
      <c r="A24" s="81">
        <v>16</v>
      </c>
      <c r="B24" s="82" t="str">
        <f>'[1]SL-GIAODUC2017'!B23</f>
        <v>Phú Hồ</v>
      </c>
      <c r="C24" s="81">
        <v>1</v>
      </c>
      <c r="D24" s="92">
        <v>28</v>
      </c>
      <c r="E24" s="92">
        <v>1</v>
      </c>
      <c r="F24" s="131">
        <v>24</v>
      </c>
      <c r="G24" s="131">
        <v>0</v>
      </c>
      <c r="H24" s="92">
        <v>9</v>
      </c>
      <c r="I24" s="92">
        <v>228</v>
      </c>
      <c r="J24" s="38">
        <v>2209000</v>
      </c>
      <c r="K24" s="38">
        <v>2009000</v>
      </c>
      <c r="L24" s="38">
        <v>153000</v>
      </c>
      <c r="M24" s="38">
        <v>144000</v>
      </c>
      <c r="N24" s="38">
        <v>200000</v>
      </c>
      <c r="O24" s="38">
        <v>2189000</v>
      </c>
      <c r="P24" s="38">
        <v>147744</v>
      </c>
      <c r="Q24" s="38">
        <v>59000</v>
      </c>
      <c r="R24" s="38">
        <v>88744</v>
      </c>
    </row>
    <row r="25" spans="1:18" s="12" customFormat="1" ht="15.75">
      <c r="A25" s="81">
        <v>17</v>
      </c>
      <c r="B25" s="82" t="str">
        <f>'[1]SL-GIAODUC2017'!B24</f>
        <v>Phú Đa 1</v>
      </c>
      <c r="C25" s="81">
        <v>1</v>
      </c>
      <c r="D25" s="92">
        <v>34</v>
      </c>
      <c r="E25" s="92">
        <v>1</v>
      </c>
      <c r="F25" s="131">
        <v>31</v>
      </c>
      <c r="G25" s="131">
        <v>0</v>
      </c>
      <c r="H25" s="92">
        <v>13</v>
      </c>
      <c r="I25" s="92">
        <v>289</v>
      </c>
      <c r="J25" s="38">
        <v>2762000</v>
      </c>
      <c r="K25" s="38">
        <v>2502000</v>
      </c>
      <c r="L25" s="38">
        <v>111000</v>
      </c>
      <c r="M25" s="38">
        <v>189000</v>
      </c>
      <c r="N25" s="38">
        <v>260000</v>
      </c>
      <c r="O25" s="38">
        <v>2736000</v>
      </c>
      <c r="P25" s="38">
        <v>187272</v>
      </c>
      <c r="Q25" s="38">
        <v>75000</v>
      </c>
      <c r="R25" s="38">
        <v>112272</v>
      </c>
    </row>
    <row r="26" spans="1:18" s="12" customFormat="1" ht="15.75">
      <c r="A26" s="81">
        <v>18</v>
      </c>
      <c r="B26" s="82" t="str">
        <f>'[1]SL-GIAODUC2017'!B25</f>
        <v>Phú Đa 2</v>
      </c>
      <c r="C26" s="81">
        <v>1</v>
      </c>
      <c r="D26" s="92">
        <v>33</v>
      </c>
      <c r="E26" s="92">
        <v>1</v>
      </c>
      <c r="F26" s="131">
        <v>26</v>
      </c>
      <c r="G26" s="131">
        <v>0</v>
      </c>
      <c r="H26" s="92">
        <v>12</v>
      </c>
      <c r="I26" s="92">
        <v>290</v>
      </c>
      <c r="J26" s="38">
        <v>2351000</v>
      </c>
      <c r="K26" s="38">
        <v>2087000</v>
      </c>
      <c r="L26" s="38">
        <v>280000</v>
      </c>
      <c r="M26" s="38">
        <v>95000</v>
      </c>
      <c r="N26" s="38">
        <v>264000</v>
      </c>
      <c r="O26" s="38">
        <v>2325000</v>
      </c>
      <c r="P26" s="38">
        <v>125280</v>
      </c>
      <c r="Q26" s="38">
        <v>50000</v>
      </c>
      <c r="R26" s="38">
        <v>75280</v>
      </c>
    </row>
    <row r="27" spans="1:18" s="12" customFormat="1" ht="15.75">
      <c r="A27" s="81">
        <v>19</v>
      </c>
      <c r="B27" s="82" t="str">
        <f>'[1]SL-GIAODUC2017'!B26</f>
        <v>Vinh Phú </v>
      </c>
      <c r="C27" s="81">
        <v>1</v>
      </c>
      <c r="D27" s="92">
        <v>26</v>
      </c>
      <c r="E27" s="92">
        <v>1</v>
      </c>
      <c r="F27" s="131">
        <v>23</v>
      </c>
      <c r="G27" s="131">
        <v>0</v>
      </c>
      <c r="H27" s="92">
        <v>9</v>
      </c>
      <c r="I27" s="92">
        <v>246</v>
      </c>
      <c r="J27" s="38">
        <v>1797000</v>
      </c>
      <c r="K27" s="38">
        <v>1577000</v>
      </c>
      <c r="L27" s="38">
        <v>111000</v>
      </c>
      <c r="M27" s="38">
        <v>68000</v>
      </c>
      <c r="N27" s="38">
        <v>220000</v>
      </c>
      <c r="O27" s="38">
        <v>1775000</v>
      </c>
      <c r="P27" s="38">
        <v>106272</v>
      </c>
      <c r="Q27" s="38">
        <v>43000</v>
      </c>
      <c r="R27" s="38">
        <v>63272</v>
      </c>
    </row>
    <row r="28" spans="1:18" s="12" customFormat="1" ht="15.75">
      <c r="A28" s="81">
        <v>20</v>
      </c>
      <c r="B28" s="82" t="str">
        <f>'[1]SL-GIAODUC2017'!B27</f>
        <v>Vinh Thái</v>
      </c>
      <c r="C28" s="81">
        <v>1</v>
      </c>
      <c r="D28" s="92">
        <v>31</v>
      </c>
      <c r="E28" s="92">
        <v>1</v>
      </c>
      <c r="F28" s="131">
        <v>29</v>
      </c>
      <c r="G28" s="131">
        <v>0</v>
      </c>
      <c r="H28" s="92">
        <v>11</v>
      </c>
      <c r="I28" s="92">
        <v>348</v>
      </c>
      <c r="J28" s="38">
        <v>2334000</v>
      </c>
      <c r="K28" s="38">
        <v>2092000</v>
      </c>
      <c r="L28" s="38">
        <v>69000</v>
      </c>
      <c r="M28" s="38">
        <v>133000</v>
      </c>
      <c r="N28" s="38">
        <v>242000</v>
      </c>
      <c r="O28" s="38">
        <v>2310000</v>
      </c>
      <c r="P28" s="38">
        <v>150336</v>
      </c>
      <c r="Q28" s="38">
        <v>60000</v>
      </c>
      <c r="R28" s="38">
        <v>90336</v>
      </c>
    </row>
    <row r="29" spans="1:18" s="12" customFormat="1" ht="15.75">
      <c r="A29" s="81">
        <v>21</v>
      </c>
      <c r="B29" s="82" t="str">
        <f>'[1]SL-GIAODUC2017'!B28</f>
        <v>Vinh Hà</v>
      </c>
      <c r="C29" s="81">
        <v>2</v>
      </c>
      <c r="D29" s="92">
        <v>18</v>
      </c>
      <c r="E29" s="92">
        <v>1</v>
      </c>
      <c r="F29" s="131">
        <v>18</v>
      </c>
      <c r="G29" s="131">
        <v>1</v>
      </c>
      <c r="H29" s="92">
        <v>6</v>
      </c>
      <c r="I29" s="92">
        <v>156</v>
      </c>
      <c r="J29" s="38">
        <v>1470000</v>
      </c>
      <c r="K29" s="38">
        <v>1250000</v>
      </c>
      <c r="L29" s="38">
        <v>0</v>
      </c>
      <c r="M29" s="38">
        <v>76000</v>
      </c>
      <c r="N29" s="38">
        <v>220000</v>
      </c>
      <c r="O29" s="38">
        <v>1448000</v>
      </c>
      <c r="P29" s="38">
        <v>67392</v>
      </c>
      <c r="Q29" s="38">
        <v>27000</v>
      </c>
      <c r="R29" s="38">
        <v>40392</v>
      </c>
    </row>
    <row r="30" spans="1:18" s="12" customFormat="1" ht="15.75">
      <c r="A30" s="81">
        <v>22</v>
      </c>
      <c r="B30" s="82" t="str">
        <f>'[1]SL-GIAODUC2017'!B29</f>
        <v>Vinh Xuân </v>
      </c>
      <c r="C30" s="81">
        <v>1</v>
      </c>
      <c r="D30" s="92">
        <v>37</v>
      </c>
      <c r="E30" s="92">
        <v>1</v>
      </c>
      <c r="F30" s="131">
        <v>33</v>
      </c>
      <c r="G30" s="131">
        <v>0</v>
      </c>
      <c r="H30" s="92">
        <v>13</v>
      </c>
      <c r="I30" s="92">
        <v>390</v>
      </c>
      <c r="J30" s="38">
        <v>2319000</v>
      </c>
      <c r="K30" s="38">
        <v>2033000</v>
      </c>
      <c r="L30" s="38">
        <v>153000</v>
      </c>
      <c r="M30" s="38">
        <v>62000</v>
      </c>
      <c r="N30" s="38">
        <v>286000</v>
      </c>
      <c r="O30" s="38">
        <v>2290000</v>
      </c>
      <c r="P30" s="38">
        <v>168480</v>
      </c>
      <c r="Q30" s="38">
        <v>67000</v>
      </c>
      <c r="R30" s="38">
        <v>101480</v>
      </c>
    </row>
    <row r="31" spans="1:18" s="12" customFormat="1" ht="15.75">
      <c r="A31" s="81">
        <v>23</v>
      </c>
      <c r="B31" s="82" t="str">
        <f>'[1]SL-GIAODUC2017'!B30</f>
        <v>Vinh Thanh</v>
      </c>
      <c r="C31" s="81">
        <v>1</v>
      </c>
      <c r="D31" s="92">
        <v>27</v>
      </c>
      <c r="E31" s="92">
        <v>1</v>
      </c>
      <c r="F31" s="131">
        <v>24</v>
      </c>
      <c r="G31" s="131">
        <v>0</v>
      </c>
      <c r="H31" s="92">
        <v>9</v>
      </c>
      <c r="I31" s="92">
        <v>200</v>
      </c>
      <c r="J31" s="38">
        <v>1958000</v>
      </c>
      <c r="K31" s="38">
        <v>1738000</v>
      </c>
      <c r="L31" s="38">
        <v>111000</v>
      </c>
      <c r="M31" s="38">
        <v>92000</v>
      </c>
      <c r="N31" s="38">
        <v>220000</v>
      </c>
      <c r="O31" s="38">
        <v>1936000</v>
      </c>
      <c r="P31" s="38">
        <v>86400</v>
      </c>
      <c r="Q31" s="38">
        <v>35000</v>
      </c>
      <c r="R31" s="38">
        <v>51400</v>
      </c>
    </row>
    <row r="32" spans="1:18" s="12" customFormat="1" ht="15.75">
      <c r="A32" s="81">
        <v>24</v>
      </c>
      <c r="B32" s="82" t="str">
        <f>'[1]SL-GIAODUC2017'!B31</f>
        <v>Vinh An</v>
      </c>
      <c r="C32" s="81">
        <v>1</v>
      </c>
      <c r="D32" s="92">
        <v>41</v>
      </c>
      <c r="E32" s="92">
        <v>1</v>
      </c>
      <c r="F32" s="131">
        <v>34</v>
      </c>
      <c r="G32" s="131">
        <v>0</v>
      </c>
      <c r="H32" s="92">
        <v>15</v>
      </c>
      <c r="I32" s="92">
        <v>540</v>
      </c>
      <c r="J32" s="38">
        <v>2922000</v>
      </c>
      <c r="K32" s="38">
        <v>2622000</v>
      </c>
      <c r="L32" s="38">
        <v>280000</v>
      </c>
      <c r="M32" s="38">
        <v>121000</v>
      </c>
      <c r="N32" s="38">
        <v>300000</v>
      </c>
      <c r="O32" s="38">
        <v>2892000</v>
      </c>
      <c r="P32" s="38">
        <v>349920</v>
      </c>
      <c r="Q32" s="38">
        <v>140000</v>
      </c>
      <c r="R32" s="38">
        <v>209920</v>
      </c>
    </row>
    <row r="33" spans="1:18" s="12" customFormat="1" ht="15.75">
      <c r="A33" s="81">
        <v>25</v>
      </c>
      <c r="B33" s="82" t="str">
        <f>'[1]SL-GIAODUC2017'!B32</f>
        <v>Thuận An</v>
      </c>
      <c r="C33" s="81">
        <v>1</v>
      </c>
      <c r="D33" s="92">
        <v>31</v>
      </c>
      <c r="E33" s="92">
        <v>1</v>
      </c>
      <c r="F33" s="131">
        <v>28</v>
      </c>
      <c r="G33" s="131">
        <v>0</v>
      </c>
      <c r="H33" s="92">
        <v>11</v>
      </c>
      <c r="I33" s="92">
        <v>270</v>
      </c>
      <c r="J33" s="38">
        <v>2559000</v>
      </c>
      <c r="K33" s="38">
        <v>2339000</v>
      </c>
      <c r="L33" s="38">
        <v>111000</v>
      </c>
      <c r="M33" s="38">
        <v>171000</v>
      </c>
      <c r="N33" s="38">
        <v>220000</v>
      </c>
      <c r="O33" s="38">
        <v>2537000</v>
      </c>
      <c r="P33" s="38">
        <v>174960</v>
      </c>
      <c r="Q33" s="38">
        <v>70000</v>
      </c>
      <c r="R33" s="38">
        <v>104960</v>
      </c>
    </row>
    <row r="34" spans="1:18" s="4" customFormat="1" ht="15.75">
      <c r="A34" s="10" t="s">
        <v>110</v>
      </c>
      <c r="B34" s="19" t="s">
        <v>46</v>
      </c>
      <c r="C34" s="81"/>
      <c r="D34" s="13">
        <v>1045</v>
      </c>
      <c r="E34" s="13">
        <v>36</v>
      </c>
      <c r="F34" s="13">
        <v>1012</v>
      </c>
      <c r="G34" s="13">
        <v>36</v>
      </c>
      <c r="H34" s="13">
        <v>496</v>
      </c>
      <c r="I34" s="13">
        <v>13314</v>
      </c>
      <c r="J34" s="25">
        <v>103226000</v>
      </c>
      <c r="K34" s="25">
        <v>90197000</v>
      </c>
      <c r="L34" s="25">
        <v>1386000</v>
      </c>
      <c r="M34" s="25">
        <v>8451000</v>
      </c>
      <c r="N34" s="25">
        <v>13029000</v>
      </c>
      <c r="O34" s="25">
        <v>101920000</v>
      </c>
      <c r="P34" s="25">
        <v>0</v>
      </c>
      <c r="Q34" s="25">
        <v>0</v>
      </c>
      <c r="R34" s="25">
        <v>0</v>
      </c>
    </row>
    <row r="35" spans="1:18" s="12" customFormat="1" ht="15.75">
      <c r="A35" s="81">
        <v>1</v>
      </c>
      <c r="B35" s="82" t="str">
        <f>'[1]SL-GIAODUC2017'!B34</f>
        <v>TIỂU HỌC</v>
      </c>
      <c r="C35" s="81">
        <v>2</v>
      </c>
      <c r="D35" s="92">
        <v>36</v>
      </c>
      <c r="E35" s="92">
        <v>1</v>
      </c>
      <c r="F35" s="131">
        <v>35</v>
      </c>
      <c r="G35" s="131">
        <v>1</v>
      </c>
      <c r="H35" s="92">
        <v>19</v>
      </c>
      <c r="I35" s="92">
        <v>527</v>
      </c>
      <c r="J35" s="38">
        <v>3903000</v>
      </c>
      <c r="K35" s="38">
        <v>3409000</v>
      </c>
      <c r="L35" s="38">
        <v>42000</v>
      </c>
      <c r="M35" s="38">
        <v>356000</v>
      </c>
      <c r="N35" s="38">
        <v>494000</v>
      </c>
      <c r="O35" s="38">
        <v>3854000</v>
      </c>
      <c r="P35" s="38">
        <v>0</v>
      </c>
      <c r="Q35" s="38"/>
      <c r="R35" s="38"/>
    </row>
    <row r="36" spans="1:18" s="12" customFormat="1" ht="15.75">
      <c r="A36" s="81">
        <v>2</v>
      </c>
      <c r="B36" s="82" t="str">
        <f>'[1]SL-GIAODUC2017'!B35</f>
        <v>Phú Thượng 1</v>
      </c>
      <c r="C36" s="81">
        <v>3</v>
      </c>
      <c r="D36" s="92">
        <v>19</v>
      </c>
      <c r="E36" s="92">
        <v>1</v>
      </c>
      <c r="F36" s="131">
        <v>18</v>
      </c>
      <c r="G36" s="131">
        <v>1</v>
      </c>
      <c r="H36" s="92">
        <v>7</v>
      </c>
      <c r="I36" s="92">
        <v>173</v>
      </c>
      <c r="J36" s="38">
        <v>1886000</v>
      </c>
      <c r="K36" s="38">
        <v>1626000</v>
      </c>
      <c r="L36" s="38">
        <v>42000</v>
      </c>
      <c r="M36" s="38">
        <v>117000</v>
      </c>
      <c r="N36" s="38">
        <v>260000</v>
      </c>
      <c r="O36" s="38">
        <v>1860000</v>
      </c>
      <c r="P36" s="38">
        <v>0</v>
      </c>
      <c r="Q36" s="38"/>
      <c r="R36" s="38"/>
    </row>
    <row r="37" spans="1:18" s="12" customFormat="1" ht="15.75">
      <c r="A37" s="81">
        <v>3</v>
      </c>
      <c r="B37" s="82" t="str">
        <f>'[1]SL-GIAODUC2017'!B36</f>
        <v>Phú Thượng 2</v>
      </c>
      <c r="C37" s="81">
        <v>2</v>
      </c>
      <c r="D37" s="92">
        <v>35</v>
      </c>
      <c r="E37" s="92">
        <v>1</v>
      </c>
      <c r="F37" s="131">
        <v>34</v>
      </c>
      <c r="G37" s="131">
        <v>1</v>
      </c>
      <c r="H37" s="92">
        <v>21</v>
      </c>
      <c r="I37" s="92">
        <v>666</v>
      </c>
      <c r="J37" s="38">
        <v>4066000</v>
      </c>
      <c r="K37" s="38">
        <v>3520000</v>
      </c>
      <c r="L37" s="38">
        <v>42000</v>
      </c>
      <c r="M37" s="38">
        <v>421000</v>
      </c>
      <c r="N37" s="38">
        <v>546000</v>
      </c>
      <c r="O37" s="38">
        <v>4011000</v>
      </c>
      <c r="P37" s="38">
        <v>0</v>
      </c>
      <c r="Q37" s="38"/>
      <c r="R37" s="38"/>
    </row>
    <row r="38" spans="1:18" s="12" customFormat="1" ht="15.75">
      <c r="A38" s="81">
        <v>4</v>
      </c>
      <c r="B38" s="82" t="str">
        <f>'[1]SL-GIAODUC2017'!B37</f>
        <v>Dương Nổ</v>
      </c>
      <c r="C38" s="81">
        <v>3</v>
      </c>
      <c r="D38" s="92">
        <v>27</v>
      </c>
      <c r="E38" s="92">
        <v>1</v>
      </c>
      <c r="F38" s="131">
        <v>24</v>
      </c>
      <c r="G38" s="131">
        <v>1</v>
      </c>
      <c r="H38" s="92">
        <v>12</v>
      </c>
      <c r="I38" s="92">
        <v>333</v>
      </c>
      <c r="J38" s="38">
        <v>2756000</v>
      </c>
      <c r="K38" s="38">
        <v>2444000</v>
      </c>
      <c r="L38" s="38">
        <v>126000</v>
      </c>
      <c r="M38" s="38">
        <v>274000</v>
      </c>
      <c r="N38" s="38">
        <v>312000</v>
      </c>
      <c r="O38" s="38">
        <v>2725000</v>
      </c>
      <c r="P38" s="38">
        <v>0</v>
      </c>
      <c r="Q38" s="38"/>
      <c r="R38" s="38"/>
    </row>
    <row r="39" spans="1:18" s="12" customFormat="1" ht="15.75">
      <c r="A39" s="81">
        <v>5</v>
      </c>
      <c r="B39" s="82" t="str">
        <f>'[1]SL-GIAODUC2017'!B38</f>
        <v>Phú Dương</v>
      </c>
      <c r="C39" s="81">
        <v>2</v>
      </c>
      <c r="D39" s="92">
        <v>44</v>
      </c>
      <c r="E39" s="92">
        <v>1</v>
      </c>
      <c r="F39" s="131">
        <v>43</v>
      </c>
      <c r="G39" s="131">
        <v>1</v>
      </c>
      <c r="H39" s="92">
        <v>24</v>
      </c>
      <c r="I39" s="92">
        <v>669</v>
      </c>
      <c r="J39" s="38">
        <v>4410000</v>
      </c>
      <c r="K39" s="38">
        <v>3786000</v>
      </c>
      <c r="L39" s="38">
        <v>42000</v>
      </c>
      <c r="M39" s="38">
        <v>327000</v>
      </c>
      <c r="N39" s="38">
        <v>624000</v>
      </c>
      <c r="O39" s="38">
        <v>4348000</v>
      </c>
      <c r="P39" s="38">
        <v>0</v>
      </c>
      <c r="Q39" s="38"/>
      <c r="R39" s="38"/>
    </row>
    <row r="40" spans="1:18" s="12" customFormat="1" ht="15.75">
      <c r="A40" s="81">
        <v>6</v>
      </c>
      <c r="B40" s="82" t="str">
        <f>'[1]SL-GIAODUC2017'!B39</f>
        <v>Phú Mậu 1</v>
      </c>
      <c r="C40" s="81">
        <v>3</v>
      </c>
      <c r="D40" s="92">
        <v>16</v>
      </c>
      <c r="E40" s="92">
        <v>1</v>
      </c>
      <c r="F40" s="131">
        <v>16</v>
      </c>
      <c r="G40" s="131">
        <v>1</v>
      </c>
      <c r="H40" s="92">
        <v>5</v>
      </c>
      <c r="I40" s="92">
        <v>103</v>
      </c>
      <c r="J40" s="38">
        <v>1747000</v>
      </c>
      <c r="K40" s="38">
        <v>1487000</v>
      </c>
      <c r="L40" s="38">
        <v>0</v>
      </c>
      <c r="M40" s="38">
        <v>185000</v>
      </c>
      <c r="N40" s="38">
        <v>260000</v>
      </c>
      <c r="O40" s="38">
        <v>1721000</v>
      </c>
      <c r="P40" s="38">
        <v>0</v>
      </c>
      <c r="Q40" s="38"/>
      <c r="R40" s="38"/>
    </row>
    <row r="41" spans="1:18" s="12" customFormat="1" ht="15.75">
      <c r="A41" s="81">
        <v>7</v>
      </c>
      <c r="B41" s="82" t="str">
        <f>'[1]SL-GIAODUC2017'!B40</f>
        <v>Phú Mậu 2</v>
      </c>
      <c r="C41" s="81">
        <v>3</v>
      </c>
      <c r="D41" s="92">
        <v>25</v>
      </c>
      <c r="E41" s="92">
        <v>1</v>
      </c>
      <c r="F41" s="131">
        <v>25</v>
      </c>
      <c r="G41" s="131">
        <v>1</v>
      </c>
      <c r="H41" s="92">
        <v>10</v>
      </c>
      <c r="I41" s="92">
        <v>297</v>
      </c>
      <c r="J41" s="38">
        <v>2373000</v>
      </c>
      <c r="K41" s="38">
        <v>2113000</v>
      </c>
      <c r="L41" s="38">
        <v>0</v>
      </c>
      <c r="M41" s="38">
        <v>196000</v>
      </c>
      <c r="N41" s="38">
        <v>260000</v>
      </c>
      <c r="O41" s="38">
        <v>2347000</v>
      </c>
      <c r="P41" s="38">
        <v>0</v>
      </c>
      <c r="Q41" s="38"/>
      <c r="R41" s="38"/>
    </row>
    <row r="42" spans="1:18" s="12" customFormat="1" ht="15.75">
      <c r="A42" s="81">
        <v>8</v>
      </c>
      <c r="B42" s="82" t="str">
        <f>'[1]SL-GIAODUC2017'!B41</f>
        <v>Phú Thanh</v>
      </c>
      <c r="C42" s="81">
        <v>3</v>
      </c>
      <c r="D42" s="92">
        <v>24</v>
      </c>
      <c r="E42" s="92">
        <v>1</v>
      </c>
      <c r="F42" s="131">
        <v>24</v>
      </c>
      <c r="G42" s="131">
        <v>1</v>
      </c>
      <c r="H42" s="92">
        <v>10</v>
      </c>
      <c r="I42" s="92">
        <v>293</v>
      </c>
      <c r="J42" s="38">
        <v>2286000</v>
      </c>
      <c r="K42" s="38">
        <v>2026000</v>
      </c>
      <c r="L42" s="38">
        <v>0</v>
      </c>
      <c r="M42" s="38">
        <v>195000</v>
      </c>
      <c r="N42" s="38">
        <v>260000</v>
      </c>
      <c r="O42" s="38">
        <v>2260000</v>
      </c>
      <c r="P42" s="38">
        <v>0</v>
      </c>
      <c r="Q42" s="38"/>
      <c r="R42" s="38"/>
    </row>
    <row r="43" spans="1:18" s="12" customFormat="1" ht="15.75">
      <c r="A43" s="81">
        <v>9</v>
      </c>
      <c r="B43" s="82" t="str">
        <f>'[1]SL-GIAODUC2017'!B42</f>
        <v>Phú Thuận 1</v>
      </c>
      <c r="C43" s="81">
        <v>3</v>
      </c>
      <c r="D43" s="92">
        <v>26</v>
      </c>
      <c r="E43" s="92">
        <v>1</v>
      </c>
      <c r="F43" s="131">
        <v>26</v>
      </c>
      <c r="G43" s="131">
        <v>1</v>
      </c>
      <c r="H43" s="92">
        <v>11</v>
      </c>
      <c r="I43" s="92">
        <v>306</v>
      </c>
      <c r="J43" s="38">
        <v>2251000</v>
      </c>
      <c r="K43" s="38">
        <v>1965000</v>
      </c>
      <c r="L43" s="38">
        <v>0</v>
      </c>
      <c r="M43" s="38">
        <v>123000</v>
      </c>
      <c r="N43" s="38">
        <v>286000</v>
      </c>
      <c r="O43" s="38">
        <v>2222000</v>
      </c>
      <c r="P43" s="38">
        <v>0</v>
      </c>
      <c r="Q43" s="38"/>
      <c r="R43" s="38"/>
    </row>
    <row r="44" spans="1:18" s="12" customFormat="1" ht="15.75">
      <c r="A44" s="81">
        <v>10</v>
      </c>
      <c r="B44" s="82" t="str">
        <f>'[1]SL-GIAODUC2017'!B43</f>
        <v>Phú Thuận 2</v>
      </c>
      <c r="C44" s="81">
        <v>3</v>
      </c>
      <c r="D44" s="92">
        <v>36</v>
      </c>
      <c r="E44" s="92">
        <v>1</v>
      </c>
      <c r="F44" s="131">
        <v>34</v>
      </c>
      <c r="G44" s="131">
        <v>1</v>
      </c>
      <c r="H44" s="92">
        <v>17</v>
      </c>
      <c r="I44" s="92">
        <v>482</v>
      </c>
      <c r="J44" s="38">
        <v>3118000</v>
      </c>
      <c r="K44" s="38">
        <v>2676000</v>
      </c>
      <c r="L44" s="38">
        <v>84000</v>
      </c>
      <c r="M44" s="38">
        <v>169000</v>
      </c>
      <c r="N44" s="38">
        <v>442000</v>
      </c>
      <c r="O44" s="38">
        <v>3074000</v>
      </c>
      <c r="P44" s="38">
        <v>0</v>
      </c>
      <c r="Q44" s="38"/>
      <c r="R44" s="38"/>
    </row>
    <row r="45" spans="1:18" s="12" customFormat="1" ht="15.75">
      <c r="A45" s="81">
        <v>11</v>
      </c>
      <c r="B45" s="82" t="str">
        <f>'[1]SL-GIAODUC2017'!B44</f>
        <v>Phú Hải</v>
      </c>
      <c r="C45" s="81">
        <v>3</v>
      </c>
      <c r="D45" s="92">
        <v>30</v>
      </c>
      <c r="E45" s="92">
        <v>1</v>
      </c>
      <c r="F45" s="131">
        <v>27</v>
      </c>
      <c r="G45" s="131">
        <v>1</v>
      </c>
      <c r="H45" s="92">
        <v>15</v>
      </c>
      <c r="I45" s="92">
        <v>386</v>
      </c>
      <c r="J45" s="38">
        <v>2619000</v>
      </c>
      <c r="K45" s="38">
        <v>2229000</v>
      </c>
      <c r="L45" s="38">
        <v>126000</v>
      </c>
      <c r="M45" s="38">
        <v>154000</v>
      </c>
      <c r="N45" s="38">
        <v>390000</v>
      </c>
      <c r="O45" s="38">
        <v>2580000</v>
      </c>
      <c r="P45" s="38">
        <v>0</v>
      </c>
      <c r="Q45" s="38"/>
      <c r="R45" s="38"/>
    </row>
    <row r="46" spans="1:18" s="12" customFormat="1" ht="15.75">
      <c r="A46" s="81">
        <v>12</v>
      </c>
      <c r="B46" s="82" t="str">
        <f>'[1]SL-GIAODUC2017'!B45</f>
        <v>Phú Diên 1</v>
      </c>
      <c r="C46" s="81">
        <v>3</v>
      </c>
      <c r="D46" s="92">
        <v>23</v>
      </c>
      <c r="E46" s="92">
        <v>1</v>
      </c>
      <c r="F46" s="131">
        <v>22</v>
      </c>
      <c r="G46" s="131">
        <v>1</v>
      </c>
      <c r="H46" s="92">
        <v>10</v>
      </c>
      <c r="I46" s="92">
        <v>242</v>
      </c>
      <c r="J46" s="38">
        <v>2027000</v>
      </c>
      <c r="K46" s="38">
        <v>1767000</v>
      </c>
      <c r="L46" s="38">
        <v>42000</v>
      </c>
      <c r="M46" s="38">
        <v>130000</v>
      </c>
      <c r="N46" s="38">
        <v>260000</v>
      </c>
      <c r="O46" s="38">
        <v>2001000</v>
      </c>
      <c r="P46" s="38">
        <v>0</v>
      </c>
      <c r="Q46" s="38"/>
      <c r="R46" s="38"/>
    </row>
    <row r="47" spans="1:18" s="12" customFormat="1" ht="15.75">
      <c r="A47" s="81">
        <v>13</v>
      </c>
      <c r="B47" s="82" t="str">
        <f>'[1]SL-GIAODUC2017'!B46</f>
        <v>Phú Diên 2</v>
      </c>
      <c r="C47" s="81">
        <v>3</v>
      </c>
      <c r="D47" s="92">
        <v>29</v>
      </c>
      <c r="E47" s="92">
        <v>1</v>
      </c>
      <c r="F47" s="131">
        <v>29</v>
      </c>
      <c r="G47" s="131">
        <v>1</v>
      </c>
      <c r="H47" s="92">
        <v>13</v>
      </c>
      <c r="I47" s="92">
        <v>364</v>
      </c>
      <c r="J47" s="38">
        <v>3186000</v>
      </c>
      <c r="K47" s="38">
        <v>2848000</v>
      </c>
      <c r="L47" s="38">
        <v>0</v>
      </c>
      <c r="M47" s="38">
        <v>319000</v>
      </c>
      <c r="N47" s="38">
        <v>338000</v>
      </c>
      <c r="O47" s="38">
        <v>3152000</v>
      </c>
      <c r="P47" s="38">
        <v>0</v>
      </c>
      <c r="Q47" s="38"/>
      <c r="R47" s="38"/>
    </row>
    <row r="48" spans="1:18" s="12" customFormat="1" ht="15.75">
      <c r="A48" s="81">
        <v>14</v>
      </c>
      <c r="B48" s="82" t="str">
        <f>'[1]SL-GIAODUC2017'!B47</f>
        <v>Phú Mỹ 1</v>
      </c>
      <c r="C48" s="81">
        <v>3</v>
      </c>
      <c r="D48" s="92">
        <v>33</v>
      </c>
      <c r="E48" s="92">
        <v>1</v>
      </c>
      <c r="F48" s="131">
        <v>33</v>
      </c>
      <c r="G48" s="131">
        <v>1</v>
      </c>
      <c r="H48" s="92">
        <v>16</v>
      </c>
      <c r="I48" s="92">
        <v>387</v>
      </c>
      <c r="J48" s="38">
        <v>3551000</v>
      </c>
      <c r="K48" s="38">
        <v>3135000</v>
      </c>
      <c r="L48" s="38">
        <v>0</v>
      </c>
      <c r="M48" s="38">
        <v>359000</v>
      </c>
      <c r="N48" s="38">
        <v>416000</v>
      </c>
      <c r="O48" s="38">
        <v>3509000</v>
      </c>
      <c r="P48" s="38">
        <v>0</v>
      </c>
      <c r="Q48" s="38"/>
      <c r="R48" s="38"/>
    </row>
    <row r="49" spans="1:18" s="12" customFormat="1" ht="15.75">
      <c r="A49" s="81">
        <v>15</v>
      </c>
      <c r="B49" s="82" t="str">
        <f>'[1]SL-GIAODUC2017'!B48</f>
        <v>Phú Mỹ 2</v>
      </c>
      <c r="C49" s="81">
        <v>3</v>
      </c>
      <c r="D49" s="92">
        <v>34</v>
      </c>
      <c r="E49" s="92">
        <v>1</v>
      </c>
      <c r="F49" s="131">
        <v>33</v>
      </c>
      <c r="G49" s="131">
        <v>1</v>
      </c>
      <c r="H49" s="92">
        <v>17</v>
      </c>
      <c r="I49" s="92">
        <v>472</v>
      </c>
      <c r="J49" s="38">
        <v>3738000</v>
      </c>
      <c r="K49" s="38">
        <v>3296000</v>
      </c>
      <c r="L49" s="38">
        <v>42000</v>
      </c>
      <c r="M49" s="38">
        <v>372000</v>
      </c>
      <c r="N49" s="38">
        <v>442000</v>
      </c>
      <c r="O49" s="38">
        <v>3694000</v>
      </c>
      <c r="P49" s="38">
        <v>0</v>
      </c>
      <c r="Q49" s="38"/>
      <c r="R49" s="38"/>
    </row>
    <row r="50" spans="1:18" s="12" customFormat="1" ht="15.75">
      <c r="A50" s="81">
        <v>16</v>
      </c>
      <c r="B50" s="82" t="str">
        <f>'[1]SL-GIAODUC2017'!B49</f>
        <v>Phú An 1</v>
      </c>
      <c r="C50" s="81">
        <v>3</v>
      </c>
      <c r="D50" s="92">
        <v>26</v>
      </c>
      <c r="E50" s="92">
        <v>1</v>
      </c>
      <c r="F50" s="131">
        <v>25</v>
      </c>
      <c r="G50" s="131">
        <v>1</v>
      </c>
      <c r="H50" s="92">
        <v>11</v>
      </c>
      <c r="I50" s="92">
        <v>266</v>
      </c>
      <c r="J50" s="38">
        <v>2536000</v>
      </c>
      <c r="K50" s="38">
        <v>2250000</v>
      </c>
      <c r="L50" s="38">
        <v>42000</v>
      </c>
      <c r="M50" s="38">
        <v>210000</v>
      </c>
      <c r="N50" s="38">
        <v>286000</v>
      </c>
      <c r="O50" s="38">
        <v>2507000</v>
      </c>
      <c r="P50" s="38">
        <v>0</v>
      </c>
      <c r="Q50" s="38"/>
      <c r="R50" s="38"/>
    </row>
    <row r="51" spans="1:18" s="12" customFormat="1" ht="15.75">
      <c r="A51" s="81">
        <v>17</v>
      </c>
      <c r="B51" s="82" t="str">
        <f>'[1]SL-GIAODUC2017'!B50</f>
        <v>Phú An 2</v>
      </c>
      <c r="C51" s="81">
        <v>3</v>
      </c>
      <c r="D51" s="92">
        <v>27</v>
      </c>
      <c r="E51" s="92">
        <v>1</v>
      </c>
      <c r="F51" s="131">
        <v>26</v>
      </c>
      <c r="G51" s="131">
        <v>1</v>
      </c>
      <c r="H51" s="92">
        <v>13</v>
      </c>
      <c r="I51" s="92">
        <v>352</v>
      </c>
      <c r="J51" s="38">
        <v>2586000</v>
      </c>
      <c r="K51" s="38">
        <v>2248000</v>
      </c>
      <c r="L51" s="38">
        <v>42000</v>
      </c>
      <c r="M51" s="38">
        <v>182000</v>
      </c>
      <c r="N51" s="38">
        <v>338000</v>
      </c>
      <c r="O51" s="38">
        <v>2552000</v>
      </c>
      <c r="P51" s="38">
        <v>0</v>
      </c>
      <c r="Q51" s="38"/>
      <c r="R51" s="38"/>
    </row>
    <row r="52" spans="1:18" s="12" customFormat="1" ht="15.75">
      <c r="A52" s="81">
        <v>18</v>
      </c>
      <c r="B52" s="82" t="str">
        <f>'[1]SL-GIAODUC2017'!B51</f>
        <v>Phú Xuân 1</v>
      </c>
      <c r="C52" s="81">
        <v>3</v>
      </c>
      <c r="D52" s="92">
        <v>24</v>
      </c>
      <c r="E52" s="92">
        <v>1</v>
      </c>
      <c r="F52" s="131">
        <v>24</v>
      </c>
      <c r="G52" s="131">
        <v>1</v>
      </c>
      <c r="H52" s="92">
        <v>10</v>
      </c>
      <c r="I52" s="92">
        <v>215</v>
      </c>
      <c r="J52" s="38">
        <v>2052000</v>
      </c>
      <c r="K52" s="38">
        <v>1792000</v>
      </c>
      <c r="L52" s="38">
        <v>0</v>
      </c>
      <c r="M52" s="38">
        <v>124000</v>
      </c>
      <c r="N52" s="38">
        <v>260000</v>
      </c>
      <c r="O52" s="38">
        <v>2026000</v>
      </c>
      <c r="P52" s="38">
        <v>0</v>
      </c>
      <c r="Q52" s="38"/>
      <c r="R52" s="38"/>
    </row>
    <row r="53" spans="1:18" s="12" customFormat="1" ht="15.75">
      <c r="A53" s="81">
        <v>19</v>
      </c>
      <c r="B53" s="82" t="str">
        <f>'[1]SL-GIAODUC2017'!B52</f>
        <v>Phú Xuân 2</v>
      </c>
      <c r="C53" s="81">
        <v>3</v>
      </c>
      <c r="D53" s="92">
        <v>25</v>
      </c>
      <c r="E53" s="92">
        <v>1</v>
      </c>
      <c r="F53" s="131">
        <v>25</v>
      </c>
      <c r="G53" s="131">
        <v>1</v>
      </c>
      <c r="H53" s="92">
        <v>10</v>
      </c>
      <c r="I53" s="92">
        <v>208</v>
      </c>
      <c r="J53" s="38">
        <v>2356000</v>
      </c>
      <c r="K53" s="38">
        <v>2096000</v>
      </c>
      <c r="L53" s="38">
        <v>0</v>
      </c>
      <c r="M53" s="38">
        <v>177000</v>
      </c>
      <c r="N53" s="38">
        <v>260000</v>
      </c>
      <c r="O53" s="38">
        <v>2330000</v>
      </c>
      <c r="P53" s="38">
        <v>0</v>
      </c>
      <c r="Q53" s="38"/>
      <c r="R53" s="38"/>
    </row>
    <row r="54" spans="1:18" s="12" customFormat="1" ht="15.75">
      <c r="A54" s="81">
        <v>20</v>
      </c>
      <c r="B54" s="82" t="str">
        <f>'[1]SL-GIAODUC2017'!B53</f>
        <v>Phú Lương 1</v>
      </c>
      <c r="C54" s="81">
        <v>3</v>
      </c>
      <c r="D54" s="92">
        <v>23</v>
      </c>
      <c r="E54" s="92">
        <v>1</v>
      </c>
      <c r="F54" s="131">
        <v>23</v>
      </c>
      <c r="G54" s="131">
        <v>1</v>
      </c>
      <c r="H54" s="92">
        <v>9</v>
      </c>
      <c r="I54" s="92">
        <v>189</v>
      </c>
      <c r="J54" s="38">
        <v>2068000</v>
      </c>
      <c r="K54" s="38">
        <v>1808000</v>
      </c>
      <c r="L54" s="38">
        <v>0</v>
      </c>
      <c r="M54" s="38">
        <v>135000</v>
      </c>
      <c r="N54" s="38">
        <v>260000</v>
      </c>
      <c r="O54" s="38">
        <v>2042000</v>
      </c>
      <c r="P54" s="38">
        <v>0</v>
      </c>
      <c r="Q54" s="38"/>
      <c r="R54" s="38"/>
    </row>
    <row r="55" spans="1:18" s="12" customFormat="1" ht="15.75">
      <c r="A55" s="81">
        <v>21</v>
      </c>
      <c r="B55" s="82" t="str">
        <f>'[1]SL-GIAODUC2017'!B54</f>
        <v>Phú Lương 2</v>
      </c>
      <c r="C55" s="81">
        <v>3</v>
      </c>
      <c r="D55" s="92">
        <v>26</v>
      </c>
      <c r="E55" s="92">
        <v>1</v>
      </c>
      <c r="F55" s="131">
        <v>25</v>
      </c>
      <c r="G55" s="131">
        <v>1</v>
      </c>
      <c r="H55" s="92">
        <v>10</v>
      </c>
      <c r="I55" s="92">
        <v>310</v>
      </c>
      <c r="J55" s="38">
        <v>2687000</v>
      </c>
      <c r="K55" s="38">
        <v>2427000</v>
      </c>
      <c r="L55" s="38">
        <v>42000</v>
      </c>
      <c r="M55" s="38">
        <v>246000</v>
      </c>
      <c r="N55" s="38">
        <v>260000</v>
      </c>
      <c r="O55" s="38">
        <v>2661000</v>
      </c>
      <c r="P55" s="38">
        <v>0</v>
      </c>
      <c r="Q55" s="38"/>
      <c r="R55" s="38"/>
    </row>
    <row r="56" spans="1:18" s="12" customFormat="1" ht="15.75">
      <c r="A56" s="81">
        <v>22</v>
      </c>
      <c r="B56" s="82" t="str">
        <f>'[1]SL-GIAODUC2017'!B55</f>
        <v>Phú Hồ</v>
      </c>
      <c r="C56" s="81">
        <v>3</v>
      </c>
      <c r="D56" s="92">
        <v>30</v>
      </c>
      <c r="E56" s="92">
        <v>1</v>
      </c>
      <c r="F56" s="131">
        <v>28</v>
      </c>
      <c r="G56" s="131">
        <v>1</v>
      </c>
      <c r="H56" s="92">
        <v>14</v>
      </c>
      <c r="I56" s="92">
        <v>383</v>
      </c>
      <c r="J56" s="38">
        <v>2969000</v>
      </c>
      <c r="K56" s="38">
        <v>2619000</v>
      </c>
      <c r="L56" s="38">
        <v>84000</v>
      </c>
      <c r="M56" s="38">
        <v>251000</v>
      </c>
      <c r="N56" s="38">
        <v>350000</v>
      </c>
      <c r="O56" s="38">
        <v>2934000</v>
      </c>
      <c r="P56" s="38">
        <v>0</v>
      </c>
      <c r="Q56" s="38"/>
      <c r="R56" s="38"/>
    </row>
    <row r="57" spans="1:18" s="12" customFormat="1" ht="15.75">
      <c r="A57" s="81">
        <v>23</v>
      </c>
      <c r="B57" s="82" t="str">
        <f>'[1]SL-GIAODUC2017'!B56</f>
        <v>Phú Đa 1</v>
      </c>
      <c r="C57" s="81">
        <v>3</v>
      </c>
      <c r="D57" s="92">
        <v>29</v>
      </c>
      <c r="E57" s="92">
        <v>1</v>
      </c>
      <c r="F57" s="131">
        <v>28</v>
      </c>
      <c r="G57" s="131">
        <v>1</v>
      </c>
      <c r="H57" s="92">
        <v>13</v>
      </c>
      <c r="I57" s="92">
        <v>356</v>
      </c>
      <c r="J57" s="38">
        <v>2867000</v>
      </c>
      <c r="K57" s="38">
        <v>2542000</v>
      </c>
      <c r="L57" s="38">
        <v>42000</v>
      </c>
      <c r="M57" s="38">
        <v>253000</v>
      </c>
      <c r="N57" s="38">
        <v>325000</v>
      </c>
      <c r="O57" s="38">
        <v>2834000</v>
      </c>
      <c r="P57" s="38">
        <v>0</v>
      </c>
      <c r="Q57" s="38"/>
      <c r="R57" s="38"/>
    </row>
    <row r="58" spans="1:18" s="12" customFormat="1" ht="15.75">
      <c r="A58" s="81">
        <v>24</v>
      </c>
      <c r="B58" s="82" t="str">
        <f>'[1]SL-GIAODUC2017'!B57</f>
        <v>Phú Đa 2</v>
      </c>
      <c r="C58" s="81">
        <v>3</v>
      </c>
      <c r="D58" s="92">
        <v>24</v>
      </c>
      <c r="E58" s="92">
        <v>1</v>
      </c>
      <c r="F58" s="131">
        <v>23</v>
      </c>
      <c r="G58" s="131">
        <v>1</v>
      </c>
      <c r="H58" s="92">
        <v>10</v>
      </c>
      <c r="I58" s="92">
        <v>224</v>
      </c>
      <c r="J58" s="38">
        <v>2328000</v>
      </c>
      <c r="K58" s="38">
        <v>2078000</v>
      </c>
      <c r="L58" s="38">
        <v>42000</v>
      </c>
      <c r="M58" s="38">
        <v>206000</v>
      </c>
      <c r="N58" s="38">
        <v>250000</v>
      </c>
      <c r="O58" s="38">
        <v>2303000</v>
      </c>
      <c r="P58" s="38">
        <v>0</v>
      </c>
      <c r="Q58" s="38"/>
      <c r="R58" s="38"/>
    </row>
    <row r="59" spans="1:18" s="12" customFormat="1" ht="15.75">
      <c r="A59" s="81">
        <v>25</v>
      </c>
      <c r="B59" s="82" t="str">
        <f>'[1]SL-GIAODUC2017'!B58</f>
        <v>Phú Đa 3</v>
      </c>
      <c r="C59" s="81">
        <v>3</v>
      </c>
      <c r="D59" s="92">
        <v>28</v>
      </c>
      <c r="E59" s="92">
        <v>1</v>
      </c>
      <c r="F59" s="131">
        <v>27</v>
      </c>
      <c r="G59" s="131">
        <v>1</v>
      </c>
      <c r="H59" s="92">
        <v>12</v>
      </c>
      <c r="I59" s="92">
        <v>318</v>
      </c>
      <c r="J59" s="38">
        <v>2733000</v>
      </c>
      <c r="K59" s="38">
        <v>2421000</v>
      </c>
      <c r="L59" s="38">
        <v>42000</v>
      </c>
      <c r="M59" s="38">
        <v>221000</v>
      </c>
      <c r="N59" s="38">
        <v>312000</v>
      </c>
      <c r="O59" s="38">
        <v>2702000</v>
      </c>
      <c r="P59" s="38">
        <v>0</v>
      </c>
      <c r="Q59" s="38"/>
      <c r="R59" s="38"/>
    </row>
    <row r="60" spans="1:18" s="12" customFormat="1" ht="15.75">
      <c r="A60" s="81">
        <v>26</v>
      </c>
      <c r="B60" s="82" t="str">
        <f>'[1]SL-GIAODUC2017'!B59</f>
        <v>Vinh Phú </v>
      </c>
      <c r="C60" s="81">
        <v>3</v>
      </c>
      <c r="D60" s="92">
        <v>32</v>
      </c>
      <c r="E60" s="92">
        <v>1</v>
      </c>
      <c r="F60" s="131">
        <v>30</v>
      </c>
      <c r="G60" s="131">
        <v>1</v>
      </c>
      <c r="H60" s="92">
        <v>15</v>
      </c>
      <c r="I60" s="92">
        <v>362</v>
      </c>
      <c r="J60" s="38">
        <v>3044000</v>
      </c>
      <c r="K60" s="38">
        <v>2654000</v>
      </c>
      <c r="L60" s="38">
        <v>84000</v>
      </c>
      <c r="M60" s="38">
        <v>243000</v>
      </c>
      <c r="N60" s="38">
        <v>390000</v>
      </c>
      <c r="O60" s="38">
        <v>3005000</v>
      </c>
      <c r="P60" s="38">
        <v>0</v>
      </c>
      <c r="Q60" s="38"/>
      <c r="R60" s="38"/>
    </row>
    <row r="61" spans="1:18" s="12" customFormat="1" ht="15.75">
      <c r="A61" s="81">
        <v>27</v>
      </c>
      <c r="B61" s="82" t="str">
        <f>'[1]SL-GIAODUC2017'!B60</f>
        <v>Vinh Thái</v>
      </c>
      <c r="C61" s="81">
        <v>3</v>
      </c>
      <c r="D61" s="92">
        <v>25</v>
      </c>
      <c r="E61" s="92">
        <v>1</v>
      </c>
      <c r="F61" s="131">
        <v>24</v>
      </c>
      <c r="G61" s="131">
        <v>1</v>
      </c>
      <c r="H61" s="92">
        <v>12</v>
      </c>
      <c r="I61" s="92">
        <v>245</v>
      </c>
      <c r="J61" s="38">
        <v>2416000</v>
      </c>
      <c r="K61" s="38">
        <v>2104000</v>
      </c>
      <c r="L61" s="38">
        <v>42000</v>
      </c>
      <c r="M61" s="38">
        <v>139000</v>
      </c>
      <c r="N61" s="38">
        <v>312000</v>
      </c>
      <c r="O61" s="38">
        <v>2385000</v>
      </c>
      <c r="P61" s="38">
        <v>0</v>
      </c>
      <c r="Q61" s="38"/>
      <c r="R61" s="38"/>
    </row>
    <row r="62" spans="1:18" s="12" customFormat="1" ht="15.75">
      <c r="A62" s="81">
        <v>28</v>
      </c>
      <c r="B62" s="82" t="str">
        <f>'[1]SL-GIAODUC2017'!B61</f>
        <v>Vinh Hà</v>
      </c>
      <c r="C62" s="81">
        <v>3</v>
      </c>
      <c r="D62" s="92">
        <v>34</v>
      </c>
      <c r="E62" s="92">
        <v>1</v>
      </c>
      <c r="F62" s="131">
        <v>33</v>
      </c>
      <c r="G62" s="131">
        <v>1</v>
      </c>
      <c r="H62" s="92">
        <v>16</v>
      </c>
      <c r="I62" s="92">
        <v>400</v>
      </c>
      <c r="J62" s="38">
        <v>3251000</v>
      </c>
      <c r="K62" s="38">
        <v>2835000</v>
      </c>
      <c r="L62" s="38">
        <v>42000</v>
      </c>
      <c r="M62" s="38">
        <v>251000</v>
      </c>
      <c r="N62" s="38">
        <v>416000</v>
      </c>
      <c r="O62" s="38">
        <v>3209000</v>
      </c>
      <c r="P62" s="38">
        <v>0</v>
      </c>
      <c r="Q62" s="38"/>
      <c r="R62" s="38"/>
    </row>
    <row r="63" spans="1:18" s="12" customFormat="1" ht="15.75">
      <c r="A63" s="81">
        <v>29</v>
      </c>
      <c r="B63" s="82" t="str">
        <f>'[1]SL-GIAODUC2017'!B62</f>
        <v>Hà Trung</v>
      </c>
      <c r="C63" s="81">
        <v>3</v>
      </c>
      <c r="D63" s="92">
        <v>32</v>
      </c>
      <c r="E63" s="92">
        <v>1</v>
      </c>
      <c r="F63" s="131">
        <v>30</v>
      </c>
      <c r="G63" s="131">
        <v>1</v>
      </c>
      <c r="H63" s="92">
        <v>14</v>
      </c>
      <c r="I63" s="92">
        <v>371</v>
      </c>
      <c r="J63" s="38">
        <v>3166000</v>
      </c>
      <c r="K63" s="38">
        <v>2802000</v>
      </c>
      <c r="L63" s="38">
        <v>84000</v>
      </c>
      <c r="M63" s="38">
        <v>287000</v>
      </c>
      <c r="N63" s="38">
        <v>364000</v>
      </c>
      <c r="O63" s="38">
        <v>3130000</v>
      </c>
      <c r="P63" s="38">
        <v>0</v>
      </c>
      <c r="Q63" s="38"/>
      <c r="R63" s="38"/>
    </row>
    <row r="64" spans="1:18" s="12" customFormat="1" ht="15.75">
      <c r="A64" s="81">
        <v>30</v>
      </c>
      <c r="B64" s="82" t="str">
        <f>'[1]SL-GIAODUC2017'!B63</f>
        <v>Vinh Xuân</v>
      </c>
      <c r="C64" s="81">
        <v>2</v>
      </c>
      <c r="D64" s="92">
        <v>36</v>
      </c>
      <c r="E64" s="92">
        <v>1</v>
      </c>
      <c r="F64" s="131">
        <v>36</v>
      </c>
      <c r="G64" s="131">
        <v>1</v>
      </c>
      <c r="H64" s="92">
        <v>21</v>
      </c>
      <c r="I64" s="92">
        <v>606</v>
      </c>
      <c r="J64" s="38">
        <v>3631000</v>
      </c>
      <c r="K64" s="38">
        <v>3085000</v>
      </c>
      <c r="L64" s="38">
        <v>0</v>
      </c>
      <c r="M64" s="38">
        <v>289000</v>
      </c>
      <c r="N64" s="38">
        <v>546000</v>
      </c>
      <c r="O64" s="38">
        <v>3576000</v>
      </c>
      <c r="P64" s="38">
        <v>0</v>
      </c>
      <c r="Q64" s="38"/>
      <c r="R64" s="38"/>
    </row>
    <row r="65" spans="1:18" s="12" customFormat="1" ht="15.75">
      <c r="A65" s="81">
        <v>31</v>
      </c>
      <c r="B65" s="82" t="str">
        <f>'[1]SL-GIAODUC2017'!B64</f>
        <v>Vinh Thanh 1</v>
      </c>
      <c r="C65" s="81">
        <v>3</v>
      </c>
      <c r="D65" s="92">
        <v>27</v>
      </c>
      <c r="E65" s="92">
        <v>1</v>
      </c>
      <c r="F65" s="131">
        <v>27</v>
      </c>
      <c r="G65" s="131">
        <v>1</v>
      </c>
      <c r="H65" s="92">
        <v>13</v>
      </c>
      <c r="I65" s="92">
        <v>353</v>
      </c>
      <c r="J65" s="38">
        <v>2702000</v>
      </c>
      <c r="K65" s="38">
        <v>2364000</v>
      </c>
      <c r="L65" s="38">
        <v>0</v>
      </c>
      <c r="M65" s="38">
        <v>229000</v>
      </c>
      <c r="N65" s="38">
        <v>338000</v>
      </c>
      <c r="O65" s="38">
        <v>2668000</v>
      </c>
      <c r="P65" s="38">
        <v>0</v>
      </c>
      <c r="Q65" s="38"/>
      <c r="R65" s="38"/>
    </row>
    <row r="66" spans="1:18" s="12" customFormat="1" ht="15.75">
      <c r="A66" s="81">
        <v>32</v>
      </c>
      <c r="B66" s="82" t="str">
        <f>'[1]SL-GIAODUC2017'!B65</f>
        <v>Vinh Thanh 2</v>
      </c>
      <c r="C66" s="81">
        <v>3</v>
      </c>
      <c r="D66" s="92">
        <v>26</v>
      </c>
      <c r="E66" s="92">
        <v>1</v>
      </c>
      <c r="F66" s="131">
        <v>25</v>
      </c>
      <c r="G66" s="131">
        <v>1</v>
      </c>
      <c r="H66" s="92">
        <v>11</v>
      </c>
      <c r="I66" s="92">
        <v>296</v>
      </c>
      <c r="J66" s="38">
        <v>2673000</v>
      </c>
      <c r="K66" s="38">
        <v>2387000</v>
      </c>
      <c r="L66" s="38">
        <v>42000</v>
      </c>
      <c r="M66" s="38">
        <v>295000</v>
      </c>
      <c r="N66" s="38">
        <v>286000</v>
      </c>
      <c r="O66" s="38">
        <v>2644000</v>
      </c>
      <c r="P66" s="38">
        <v>0</v>
      </c>
      <c r="Q66" s="38"/>
      <c r="R66" s="38"/>
    </row>
    <row r="67" spans="1:18" s="12" customFormat="1" ht="15.75">
      <c r="A67" s="81">
        <v>33</v>
      </c>
      <c r="B67" s="82" t="str">
        <f>'[1]SL-GIAODUC2017'!B66</f>
        <v>Vinh An 1</v>
      </c>
      <c r="C67" s="81">
        <v>3</v>
      </c>
      <c r="D67" s="92">
        <v>25</v>
      </c>
      <c r="E67" s="92">
        <v>1</v>
      </c>
      <c r="F67" s="131">
        <v>25</v>
      </c>
      <c r="G67" s="131">
        <v>1</v>
      </c>
      <c r="H67" s="92">
        <v>11</v>
      </c>
      <c r="I67" s="92">
        <v>302</v>
      </c>
      <c r="J67" s="38">
        <v>2527000</v>
      </c>
      <c r="K67" s="38">
        <v>2241000</v>
      </c>
      <c r="L67" s="38">
        <v>0</v>
      </c>
      <c r="M67" s="38">
        <v>219000</v>
      </c>
      <c r="N67" s="38">
        <v>286000</v>
      </c>
      <c r="O67" s="38">
        <v>2498000</v>
      </c>
      <c r="P67" s="38">
        <v>0</v>
      </c>
      <c r="Q67" s="38"/>
      <c r="R67" s="38"/>
    </row>
    <row r="68" spans="1:18" s="12" customFormat="1" ht="15.75">
      <c r="A68" s="81">
        <v>34</v>
      </c>
      <c r="B68" s="82" t="str">
        <f>'[1]SL-GIAODUC2017'!B67</f>
        <v>Vinh An 2</v>
      </c>
      <c r="C68" s="81">
        <v>2</v>
      </c>
      <c r="D68" s="92">
        <v>36</v>
      </c>
      <c r="E68" s="92">
        <v>1</v>
      </c>
      <c r="F68" s="131">
        <v>35</v>
      </c>
      <c r="G68" s="131">
        <v>1</v>
      </c>
      <c r="H68" s="92">
        <v>21</v>
      </c>
      <c r="I68" s="92">
        <v>652</v>
      </c>
      <c r="J68" s="38">
        <v>3617000</v>
      </c>
      <c r="K68" s="38">
        <v>3092000</v>
      </c>
      <c r="L68" s="38">
        <v>42000</v>
      </c>
      <c r="M68" s="38">
        <v>278000</v>
      </c>
      <c r="N68" s="38">
        <v>525000</v>
      </c>
      <c r="O68" s="38">
        <v>3564000</v>
      </c>
      <c r="P68" s="38">
        <v>0</v>
      </c>
      <c r="Q68" s="38"/>
      <c r="R68" s="38"/>
    </row>
    <row r="69" spans="1:18" s="12" customFormat="1" ht="15.75">
      <c r="A69" s="81">
        <v>35</v>
      </c>
      <c r="B69" s="82" t="str">
        <f>'[1]SL-GIAODUC2017'!B68</f>
        <v>Thuận An 1</v>
      </c>
      <c r="C69" s="81">
        <v>2</v>
      </c>
      <c r="D69" s="92">
        <v>31</v>
      </c>
      <c r="E69" s="92">
        <v>1</v>
      </c>
      <c r="F69" s="131">
        <v>29</v>
      </c>
      <c r="G69" s="131">
        <v>1</v>
      </c>
      <c r="H69" s="92">
        <v>18</v>
      </c>
      <c r="I69" s="92">
        <v>510</v>
      </c>
      <c r="J69" s="38">
        <v>2842000</v>
      </c>
      <c r="K69" s="38">
        <v>2392000</v>
      </c>
      <c r="L69" s="38">
        <v>84000</v>
      </c>
      <c r="M69" s="38">
        <v>178000</v>
      </c>
      <c r="N69" s="38">
        <v>450000</v>
      </c>
      <c r="O69" s="38">
        <v>2797000</v>
      </c>
      <c r="P69" s="38">
        <v>0</v>
      </c>
      <c r="Q69" s="38"/>
      <c r="R69" s="38"/>
    </row>
    <row r="70" spans="1:18" s="12" customFormat="1" ht="15.75">
      <c r="A70" s="81">
        <v>36</v>
      </c>
      <c r="B70" s="82" t="str">
        <f>'[1]SL-GIAODUC2017'!B69</f>
        <v>Thuận An 2</v>
      </c>
      <c r="C70" s="81">
        <v>2</v>
      </c>
      <c r="D70" s="92">
        <v>42</v>
      </c>
      <c r="E70" s="92">
        <v>1</v>
      </c>
      <c r="F70" s="131">
        <v>41</v>
      </c>
      <c r="G70" s="131">
        <v>1</v>
      </c>
      <c r="H70" s="92">
        <v>25</v>
      </c>
      <c r="I70" s="92">
        <v>696</v>
      </c>
      <c r="J70" s="38">
        <v>4258000</v>
      </c>
      <c r="K70" s="38">
        <v>3633000</v>
      </c>
      <c r="L70" s="38">
        <v>42000</v>
      </c>
      <c r="M70" s="38">
        <v>341000</v>
      </c>
      <c r="N70" s="38">
        <v>625000</v>
      </c>
      <c r="O70" s="38">
        <v>4195000</v>
      </c>
      <c r="P70" s="38">
        <v>0</v>
      </c>
      <c r="Q70" s="38"/>
      <c r="R70" s="38"/>
    </row>
    <row r="71" spans="1:18" s="4" customFormat="1" ht="15.75">
      <c r="A71" s="10" t="s">
        <v>111</v>
      </c>
      <c r="B71" s="19" t="s">
        <v>47</v>
      </c>
      <c r="C71" s="81"/>
      <c r="D71" s="13">
        <v>854</v>
      </c>
      <c r="E71" s="13">
        <v>21</v>
      </c>
      <c r="F71" s="13">
        <v>833</v>
      </c>
      <c r="G71" s="13">
        <v>20</v>
      </c>
      <c r="H71" s="13">
        <v>320</v>
      </c>
      <c r="I71" s="13">
        <v>11186</v>
      </c>
      <c r="J71" s="25">
        <v>82049000</v>
      </c>
      <c r="K71" s="25">
        <v>74273000</v>
      </c>
      <c r="L71" s="25">
        <v>867000</v>
      </c>
      <c r="M71" s="25">
        <v>7389000</v>
      </c>
      <c r="N71" s="25">
        <v>7776000</v>
      </c>
      <c r="O71" s="25">
        <v>81270000</v>
      </c>
      <c r="P71" s="25">
        <v>3317355</v>
      </c>
      <c r="Q71" s="25">
        <v>1328000</v>
      </c>
      <c r="R71" s="25">
        <v>1989355</v>
      </c>
    </row>
    <row r="72" spans="1:18" s="12" customFormat="1" ht="15.75">
      <c r="A72" s="81">
        <v>1</v>
      </c>
      <c r="B72" s="38" t="str">
        <f>'[1]SL-GIAODUC2017'!B71</f>
        <v>THCS</v>
      </c>
      <c r="C72" s="92">
        <v>3</v>
      </c>
      <c r="D72" s="92">
        <v>40</v>
      </c>
      <c r="E72" s="92">
        <v>1</v>
      </c>
      <c r="F72" s="131">
        <v>38</v>
      </c>
      <c r="G72" s="131">
        <v>1</v>
      </c>
      <c r="H72" s="92">
        <v>16</v>
      </c>
      <c r="I72" s="92">
        <v>579</v>
      </c>
      <c r="J72" s="38">
        <v>4158000</v>
      </c>
      <c r="K72" s="38">
        <v>3774000</v>
      </c>
      <c r="L72" s="38">
        <v>84000</v>
      </c>
      <c r="M72" s="38">
        <v>429000</v>
      </c>
      <c r="N72" s="38">
        <v>384000</v>
      </c>
      <c r="O72" s="38">
        <v>4120000</v>
      </c>
      <c r="P72" s="38">
        <v>156330</v>
      </c>
      <c r="Q72" s="38">
        <v>63000</v>
      </c>
      <c r="R72" s="38">
        <v>93330</v>
      </c>
    </row>
    <row r="73" spans="1:18" s="12" customFormat="1" ht="15.75">
      <c r="A73" s="81">
        <v>2</v>
      </c>
      <c r="B73" s="38" t="str">
        <f>'[1]SL-GIAODUC2017'!B72</f>
        <v>Phú Thượng</v>
      </c>
      <c r="C73" s="92">
        <v>2</v>
      </c>
      <c r="D73" s="92">
        <v>58</v>
      </c>
      <c r="E73" s="92">
        <v>1</v>
      </c>
      <c r="F73" s="131">
        <v>57</v>
      </c>
      <c r="G73" s="131">
        <v>1</v>
      </c>
      <c r="H73" s="92">
        <v>25</v>
      </c>
      <c r="I73" s="92">
        <v>918</v>
      </c>
      <c r="J73" s="38">
        <v>6370000</v>
      </c>
      <c r="K73" s="38">
        <v>5770000</v>
      </c>
      <c r="L73" s="38">
        <v>42000</v>
      </c>
      <c r="M73" s="38">
        <v>726000</v>
      </c>
      <c r="N73" s="38">
        <v>600000</v>
      </c>
      <c r="O73" s="38">
        <v>6310000</v>
      </c>
      <c r="P73" s="38">
        <v>247860</v>
      </c>
      <c r="Q73" s="38">
        <v>99000</v>
      </c>
      <c r="R73" s="38">
        <v>148860</v>
      </c>
    </row>
    <row r="74" spans="1:18" s="12" customFormat="1" ht="15.75">
      <c r="A74" s="81">
        <v>3</v>
      </c>
      <c r="B74" s="38" t="str">
        <f>'[1]SL-GIAODUC2017'!B73</f>
        <v>Phú Dương</v>
      </c>
      <c r="C74" s="92">
        <v>3</v>
      </c>
      <c r="D74" s="92">
        <v>41</v>
      </c>
      <c r="E74" s="92">
        <v>1</v>
      </c>
      <c r="F74" s="131">
        <v>39</v>
      </c>
      <c r="G74" s="131">
        <v>1</v>
      </c>
      <c r="H74" s="92">
        <v>16</v>
      </c>
      <c r="I74" s="92">
        <v>563</v>
      </c>
      <c r="J74" s="38">
        <v>4028000</v>
      </c>
      <c r="K74" s="38">
        <v>3644000</v>
      </c>
      <c r="L74" s="38">
        <v>84000</v>
      </c>
      <c r="M74" s="38">
        <v>380000</v>
      </c>
      <c r="N74" s="38">
        <v>384000</v>
      </c>
      <c r="O74" s="38">
        <v>3990000</v>
      </c>
      <c r="P74" s="38">
        <v>152010</v>
      </c>
      <c r="Q74" s="38">
        <v>61000</v>
      </c>
      <c r="R74" s="38">
        <v>91010</v>
      </c>
    </row>
    <row r="75" spans="1:18" s="12" customFormat="1" ht="15.75">
      <c r="A75" s="81">
        <v>4</v>
      </c>
      <c r="B75" s="38" t="str">
        <f>'[1]SL-GIAODUC2017'!B74</f>
        <v>Phú Mậu</v>
      </c>
      <c r="C75" s="92">
        <v>3</v>
      </c>
      <c r="D75" s="92">
        <v>28</v>
      </c>
      <c r="E75" s="92">
        <v>1</v>
      </c>
      <c r="F75" s="131">
        <v>27</v>
      </c>
      <c r="G75" s="131">
        <v>1</v>
      </c>
      <c r="H75" s="92">
        <v>8</v>
      </c>
      <c r="I75" s="92">
        <v>246</v>
      </c>
      <c r="J75" s="38">
        <v>2821000</v>
      </c>
      <c r="K75" s="38">
        <v>2581000</v>
      </c>
      <c r="L75" s="38">
        <v>42000</v>
      </c>
      <c r="M75" s="38">
        <v>292000</v>
      </c>
      <c r="N75" s="38">
        <v>240000</v>
      </c>
      <c r="O75" s="38">
        <v>2797000</v>
      </c>
      <c r="P75" s="38">
        <v>66420</v>
      </c>
      <c r="Q75" s="38">
        <v>27000</v>
      </c>
      <c r="R75" s="38">
        <v>39420</v>
      </c>
    </row>
    <row r="76" spans="1:18" s="12" customFormat="1" ht="15.75">
      <c r="A76" s="81">
        <v>5</v>
      </c>
      <c r="B76" s="38" t="str">
        <f>'[1]SL-GIAODUC2017'!B75</f>
        <v>Phú Thanh </v>
      </c>
      <c r="C76" s="92">
        <v>3</v>
      </c>
      <c r="D76" s="92">
        <v>39</v>
      </c>
      <c r="E76" s="92">
        <v>1</v>
      </c>
      <c r="F76" s="131">
        <v>39</v>
      </c>
      <c r="G76" s="131">
        <v>1</v>
      </c>
      <c r="H76" s="92">
        <v>15</v>
      </c>
      <c r="I76" s="92">
        <v>508</v>
      </c>
      <c r="J76" s="38">
        <v>3770000</v>
      </c>
      <c r="K76" s="38">
        <v>3410000</v>
      </c>
      <c r="L76" s="38">
        <v>0</v>
      </c>
      <c r="M76" s="38">
        <v>318000</v>
      </c>
      <c r="N76" s="38">
        <v>360000</v>
      </c>
      <c r="O76" s="38">
        <v>3734000</v>
      </c>
      <c r="P76" s="38">
        <v>137160</v>
      </c>
      <c r="Q76" s="38">
        <v>55000</v>
      </c>
      <c r="R76" s="38">
        <v>82160</v>
      </c>
    </row>
    <row r="77" spans="1:18" s="12" customFormat="1" ht="15.75">
      <c r="A77" s="81">
        <v>6</v>
      </c>
      <c r="B77" s="38" t="str">
        <f>'[1]SL-GIAODUC2017'!B76</f>
        <v>Phú Thuận</v>
      </c>
      <c r="C77" s="92">
        <v>3</v>
      </c>
      <c r="D77" s="92">
        <v>36</v>
      </c>
      <c r="E77" s="92">
        <v>1</v>
      </c>
      <c r="F77" s="131">
        <v>36</v>
      </c>
      <c r="G77" s="131">
        <v>1</v>
      </c>
      <c r="H77" s="92">
        <v>14</v>
      </c>
      <c r="I77" s="92">
        <v>517</v>
      </c>
      <c r="J77" s="38">
        <v>3262000</v>
      </c>
      <c r="K77" s="38">
        <v>2926000</v>
      </c>
      <c r="L77" s="38">
        <v>0</v>
      </c>
      <c r="M77" s="38">
        <v>223000</v>
      </c>
      <c r="N77" s="38">
        <v>336000</v>
      </c>
      <c r="O77" s="38">
        <v>3228000</v>
      </c>
      <c r="P77" s="38">
        <v>139590</v>
      </c>
      <c r="Q77" s="38">
        <v>56000</v>
      </c>
      <c r="R77" s="38">
        <v>83590</v>
      </c>
    </row>
    <row r="78" spans="1:18" s="12" customFormat="1" ht="15.75">
      <c r="A78" s="81">
        <v>7</v>
      </c>
      <c r="B78" s="38" t="str">
        <f>'[1]SL-GIAODUC2017'!B77</f>
        <v>Phú Hải</v>
      </c>
      <c r="C78" s="92">
        <v>3</v>
      </c>
      <c r="D78" s="92">
        <v>41</v>
      </c>
      <c r="E78" s="92">
        <v>1</v>
      </c>
      <c r="F78" s="131">
        <v>40</v>
      </c>
      <c r="G78" s="131">
        <v>1</v>
      </c>
      <c r="H78" s="92">
        <v>15</v>
      </c>
      <c r="I78" s="92">
        <v>539</v>
      </c>
      <c r="J78" s="38">
        <v>3682000</v>
      </c>
      <c r="K78" s="38">
        <v>3322000</v>
      </c>
      <c r="L78" s="38">
        <v>42000</v>
      </c>
      <c r="M78" s="38">
        <v>258000</v>
      </c>
      <c r="N78" s="38">
        <v>360000</v>
      </c>
      <c r="O78" s="38">
        <v>3646000</v>
      </c>
      <c r="P78" s="38">
        <v>145530</v>
      </c>
      <c r="Q78" s="38">
        <v>58000</v>
      </c>
      <c r="R78" s="38">
        <v>87530</v>
      </c>
    </row>
    <row r="79" spans="1:18" s="12" customFormat="1" ht="15.75">
      <c r="A79" s="81">
        <v>8</v>
      </c>
      <c r="B79" s="38" t="str">
        <f>'[1]SL-GIAODUC2017'!B78</f>
        <v>Phú Diên</v>
      </c>
      <c r="C79" s="92">
        <v>2</v>
      </c>
      <c r="D79" s="92">
        <v>51</v>
      </c>
      <c r="E79" s="92">
        <v>1</v>
      </c>
      <c r="F79" s="131">
        <v>50</v>
      </c>
      <c r="G79" s="131">
        <v>1</v>
      </c>
      <c r="H79" s="92">
        <v>20</v>
      </c>
      <c r="I79" s="92">
        <v>684</v>
      </c>
      <c r="J79" s="38">
        <v>5384000</v>
      </c>
      <c r="K79" s="38">
        <v>4904000</v>
      </c>
      <c r="L79" s="38">
        <v>42000</v>
      </c>
      <c r="M79" s="38">
        <v>564000</v>
      </c>
      <c r="N79" s="38">
        <v>480000</v>
      </c>
      <c r="O79" s="38">
        <v>5336000</v>
      </c>
      <c r="P79" s="38">
        <v>184680</v>
      </c>
      <c r="Q79" s="38">
        <v>74000</v>
      </c>
      <c r="R79" s="38">
        <v>110680</v>
      </c>
    </row>
    <row r="80" spans="1:18" s="12" customFormat="1" ht="15.75">
      <c r="A80" s="81">
        <v>9</v>
      </c>
      <c r="B80" s="38" t="str">
        <f>'[1]SL-GIAODUC2017'!B79</f>
        <v>Phú Mỹ</v>
      </c>
      <c r="C80" s="92">
        <v>2</v>
      </c>
      <c r="D80" s="92">
        <v>47</v>
      </c>
      <c r="E80" s="92">
        <v>1</v>
      </c>
      <c r="F80" s="131">
        <v>46</v>
      </c>
      <c r="G80" s="131">
        <v>1</v>
      </c>
      <c r="H80" s="92">
        <v>19</v>
      </c>
      <c r="I80" s="92">
        <v>644</v>
      </c>
      <c r="J80" s="38">
        <v>4740000</v>
      </c>
      <c r="K80" s="38">
        <v>4284000</v>
      </c>
      <c r="L80" s="38">
        <v>42000</v>
      </c>
      <c r="M80" s="38">
        <v>428000</v>
      </c>
      <c r="N80" s="38">
        <v>456000</v>
      </c>
      <c r="O80" s="38">
        <v>4694000</v>
      </c>
      <c r="P80" s="38">
        <v>173880</v>
      </c>
      <c r="Q80" s="38">
        <v>70000</v>
      </c>
      <c r="R80" s="38">
        <v>103880</v>
      </c>
    </row>
    <row r="81" spans="1:18" s="12" customFormat="1" ht="15.75">
      <c r="A81" s="81">
        <v>10</v>
      </c>
      <c r="B81" s="38" t="str">
        <f>'[1]SL-GIAODUC2017'!B80</f>
        <v>Phú An</v>
      </c>
      <c r="C81" s="92">
        <v>3</v>
      </c>
      <c r="D81" s="92">
        <v>42</v>
      </c>
      <c r="E81" s="92">
        <v>1</v>
      </c>
      <c r="F81" s="131">
        <v>41</v>
      </c>
      <c r="G81" s="131">
        <v>1</v>
      </c>
      <c r="H81" s="92">
        <v>14</v>
      </c>
      <c r="I81" s="92">
        <v>455</v>
      </c>
      <c r="J81" s="38">
        <v>3956000</v>
      </c>
      <c r="K81" s="38">
        <v>3620000</v>
      </c>
      <c r="L81" s="38">
        <v>42000</v>
      </c>
      <c r="M81" s="38">
        <v>348000</v>
      </c>
      <c r="N81" s="38">
        <v>336000</v>
      </c>
      <c r="O81" s="38">
        <v>3922000</v>
      </c>
      <c r="P81" s="38">
        <v>122850</v>
      </c>
      <c r="Q81" s="38">
        <v>49000</v>
      </c>
      <c r="R81" s="38">
        <v>73850</v>
      </c>
    </row>
    <row r="82" spans="1:18" s="12" customFormat="1" ht="15.75">
      <c r="A82" s="81">
        <v>11</v>
      </c>
      <c r="B82" s="38" t="str">
        <f>'[1]SL-GIAODUC2017'!B81</f>
        <v>Phú Xuân</v>
      </c>
      <c r="C82" s="92">
        <v>3</v>
      </c>
      <c r="D82" s="92">
        <v>34</v>
      </c>
      <c r="E82" s="92">
        <v>1</v>
      </c>
      <c r="F82" s="131">
        <v>31</v>
      </c>
      <c r="G82" s="131">
        <v>0</v>
      </c>
      <c r="H82" s="92">
        <v>12</v>
      </c>
      <c r="I82" s="92">
        <v>372</v>
      </c>
      <c r="J82" s="38">
        <v>3017000</v>
      </c>
      <c r="K82" s="38">
        <v>2729000</v>
      </c>
      <c r="L82" s="38">
        <v>111000</v>
      </c>
      <c r="M82" s="38">
        <v>293000</v>
      </c>
      <c r="N82" s="38">
        <v>288000</v>
      </c>
      <c r="O82" s="38">
        <v>2988000</v>
      </c>
      <c r="P82" s="38">
        <v>100440</v>
      </c>
      <c r="Q82" s="38">
        <v>40000</v>
      </c>
      <c r="R82" s="38">
        <v>60440</v>
      </c>
    </row>
    <row r="83" spans="1:18" s="12" customFormat="1" ht="15.75">
      <c r="A83" s="81">
        <v>12</v>
      </c>
      <c r="B83" s="38" t="str">
        <f>'[1]SL-GIAODUC2017'!B82</f>
        <v>Phú Lương</v>
      </c>
      <c r="C83" s="92">
        <v>3</v>
      </c>
      <c r="D83" s="92">
        <v>27</v>
      </c>
      <c r="E83" s="92">
        <v>1</v>
      </c>
      <c r="F83" s="131">
        <v>26</v>
      </c>
      <c r="G83" s="131">
        <v>1</v>
      </c>
      <c r="H83" s="92">
        <v>8</v>
      </c>
      <c r="I83" s="92">
        <v>257</v>
      </c>
      <c r="J83" s="38">
        <v>2576000</v>
      </c>
      <c r="K83" s="38">
        <v>2336000</v>
      </c>
      <c r="L83" s="38">
        <v>42000</v>
      </c>
      <c r="M83" s="38">
        <v>236000</v>
      </c>
      <c r="N83" s="38">
        <v>240000</v>
      </c>
      <c r="O83" s="38">
        <v>2552000</v>
      </c>
      <c r="P83" s="38">
        <v>69390</v>
      </c>
      <c r="Q83" s="38">
        <v>28000</v>
      </c>
      <c r="R83" s="38">
        <v>41390</v>
      </c>
    </row>
    <row r="84" spans="1:18" s="12" customFormat="1" ht="15.75">
      <c r="A84" s="81">
        <v>13</v>
      </c>
      <c r="B84" s="38" t="str">
        <f>'[1]SL-GIAODUC2017'!B83</f>
        <v>Phú Hồ</v>
      </c>
      <c r="C84" s="92">
        <v>2</v>
      </c>
      <c r="D84" s="92">
        <v>57</v>
      </c>
      <c r="E84" s="92">
        <v>1</v>
      </c>
      <c r="F84" s="131">
        <v>57</v>
      </c>
      <c r="G84" s="131">
        <v>1</v>
      </c>
      <c r="H84" s="92">
        <v>23</v>
      </c>
      <c r="I84" s="92">
        <v>802</v>
      </c>
      <c r="J84" s="38">
        <v>5555000</v>
      </c>
      <c r="K84" s="38">
        <v>5049000</v>
      </c>
      <c r="L84" s="38">
        <v>0</v>
      </c>
      <c r="M84" s="38">
        <v>475000</v>
      </c>
      <c r="N84" s="38">
        <v>506000</v>
      </c>
      <c r="O84" s="38">
        <v>5504000</v>
      </c>
      <c r="P84" s="38">
        <v>324810</v>
      </c>
      <c r="Q84" s="38">
        <v>130000</v>
      </c>
      <c r="R84" s="38">
        <v>194810</v>
      </c>
    </row>
    <row r="85" spans="1:18" s="12" customFormat="1" ht="15.75">
      <c r="A85" s="81">
        <v>14</v>
      </c>
      <c r="B85" s="38" t="str">
        <f>'[1]SL-GIAODUC2017'!B84</f>
        <v>Phú Đa</v>
      </c>
      <c r="C85" s="92">
        <v>3</v>
      </c>
      <c r="D85" s="92">
        <v>29</v>
      </c>
      <c r="E85" s="92">
        <v>1</v>
      </c>
      <c r="F85" s="131">
        <v>28</v>
      </c>
      <c r="G85" s="131">
        <v>1</v>
      </c>
      <c r="H85" s="92">
        <v>8</v>
      </c>
      <c r="I85" s="92">
        <v>262</v>
      </c>
      <c r="J85" s="38">
        <v>2202000</v>
      </c>
      <c r="K85" s="38">
        <v>1962000</v>
      </c>
      <c r="L85" s="38">
        <v>42000</v>
      </c>
      <c r="M85" s="38">
        <v>84000</v>
      </c>
      <c r="N85" s="38">
        <v>240000</v>
      </c>
      <c r="O85" s="38">
        <v>2178000</v>
      </c>
      <c r="P85" s="38">
        <v>70740</v>
      </c>
      <c r="Q85" s="38">
        <v>28000</v>
      </c>
      <c r="R85" s="38">
        <v>42740</v>
      </c>
    </row>
    <row r="86" spans="1:18" s="12" customFormat="1" ht="15.75">
      <c r="A86" s="81">
        <v>15</v>
      </c>
      <c r="B86" s="38" t="str">
        <f>'[1]SL-GIAODUC2017'!B85</f>
        <v>Vinh Phú </v>
      </c>
      <c r="C86" s="92">
        <v>3</v>
      </c>
      <c r="D86" s="92">
        <v>32</v>
      </c>
      <c r="E86" s="92">
        <v>1</v>
      </c>
      <c r="F86" s="131">
        <v>31</v>
      </c>
      <c r="G86" s="131">
        <v>1</v>
      </c>
      <c r="H86" s="92">
        <v>9</v>
      </c>
      <c r="I86" s="92">
        <v>335</v>
      </c>
      <c r="J86" s="38">
        <v>2554000</v>
      </c>
      <c r="K86" s="38">
        <v>2314000</v>
      </c>
      <c r="L86" s="38">
        <v>42000</v>
      </c>
      <c r="M86" s="38">
        <v>141000</v>
      </c>
      <c r="N86" s="38">
        <v>240000</v>
      </c>
      <c r="O86" s="38">
        <v>2530000</v>
      </c>
      <c r="P86" s="38">
        <v>90450</v>
      </c>
      <c r="Q86" s="38">
        <v>36000</v>
      </c>
      <c r="R86" s="38">
        <v>54450</v>
      </c>
    </row>
    <row r="87" spans="1:18" s="12" customFormat="1" ht="15.75">
      <c r="A87" s="81">
        <v>16</v>
      </c>
      <c r="B87" s="38" t="str">
        <f>'[1]SL-GIAODUC2017'!B86</f>
        <v>Vinh Thái</v>
      </c>
      <c r="C87" s="92">
        <v>2</v>
      </c>
      <c r="D87" s="92">
        <v>45</v>
      </c>
      <c r="E87" s="92">
        <v>1</v>
      </c>
      <c r="F87" s="131">
        <v>43</v>
      </c>
      <c r="G87" s="131">
        <v>1</v>
      </c>
      <c r="H87" s="92">
        <v>19</v>
      </c>
      <c r="I87" s="92">
        <v>602</v>
      </c>
      <c r="J87" s="38">
        <v>4111000</v>
      </c>
      <c r="K87" s="38">
        <v>3655000</v>
      </c>
      <c r="L87" s="38">
        <v>84000</v>
      </c>
      <c r="M87" s="38">
        <v>312000</v>
      </c>
      <c r="N87" s="38">
        <v>456000</v>
      </c>
      <c r="O87" s="38">
        <v>4065000</v>
      </c>
      <c r="P87" s="38">
        <v>162540</v>
      </c>
      <c r="Q87" s="38">
        <v>65000</v>
      </c>
      <c r="R87" s="38">
        <v>97540</v>
      </c>
    </row>
    <row r="88" spans="1:18" s="12" customFormat="1" ht="15.75">
      <c r="A88" s="81">
        <v>17</v>
      </c>
      <c r="B88" s="38" t="str">
        <f>'[1]SL-GIAODUC2017'!B87</f>
        <v>Vinh Hà</v>
      </c>
      <c r="C88" s="92">
        <v>3</v>
      </c>
      <c r="D88" s="92">
        <v>27</v>
      </c>
      <c r="E88" s="92">
        <v>1</v>
      </c>
      <c r="F88" s="131">
        <v>26</v>
      </c>
      <c r="G88" s="131">
        <v>1</v>
      </c>
      <c r="H88" s="92">
        <v>8</v>
      </c>
      <c r="I88" s="92">
        <v>288</v>
      </c>
      <c r="J88" s="38">
        <v>2130000</v>
      </c>
      <c r="K88" s="38">
        <v>1890000</v>
      </c>
      <c r="L88" s="38">
        <v>42000</v>
      </c>
      <c r="M88" s="38">
        <v>102000</v>
      </c>
      <c r="N88" s="38">
        <v>240000</v>
      </c>
      <c r="O88" s="38">
        <v>2106000</v>
      </c>
      <c r="P88" s="38">
        <v>77760</v>
      </c>
      <c r="Q88" s="38">
        <v>31000</v>
      </c>
      <c r="R88" s="38">
        <v>46760</v>
      </c>
    </row>
    <row r="89" spans="1:18" s="12" customFormat="1" ht="15.75">
      <c r="A89" s="81">
        <v>18</v>
      </c>
      <c r="B89" s="38" t="str">
        <f>'[1]SL-GIAODUC2017'!B88</f>
        <v>Vinh Xuân</v>
      </c>
      <c r="C89" s="92">
        <v>2</v>
      </c>
      <c r="D89" s="92">
        <v>52</v>
      </c>
      <c r="E89" s="92">
        <v>1</v>
      </c>
      <c r="F89" s="131">
        <v>52</v>
      </c>
      <c r="G89" s="131">
        <v>1</v>
      </c>
      <c r="H89" s="92">
        <v>21</v>
      </c>
      <c r="I89" s="92">
        <v>767</v>
      </c>
      <c r="J89" s="38">
        <v>5267000</v>
      </c>
      <c r="K89" s="38">
        <v>4763000</v>
      </c>
      <c r="L89" s="38">
        <v>0</v>
      </c>
      <c r="M89" s="38">
        <v>635000</v>
      </c>
      <c r="N89" s="38">
        <v>504000</v>
      </c>
      <c r="O89" s="38">
        <v>5217000</v>
      </c>
      <c r="P89" s="38">
        <v>207090</v>
      </c>
      <c r="Q89" s="38">
        <v>83000</v>
      </c>
      <c r="R89" s="38">
        <v>124090</v>
      </c>
    </row>
    <row r="90" spans="1:18" s="12" customFormat="1" ht="15.75">
      <c r="A90" s="81">
        <v>19</v>
      </c>
      <c r="B90" s="38" t="str">
        <f>'[1]SL-GIAODUC2017'!B89</f>
        <v>Vinh Thanh</v>
      </c>
      <c r="C90" s="92">
        <v>3</v>
      </c>
      <c r="D90" s="92">
        <v>39</v>
      </c>
      <c r="E90" s="92">
        <v>1</v>
      </c>
      <c r="F90" s="131">
        <v>39</v>
      </c>
      <c r="G90" s="131">
        <v>1</v>
      </c>
      <c r="H90" s="92">
        <v>13</v>
      </c>
      <c r="I90" s="92">
        <v>449</v>
      </c>
      <c r="J90" s="38">
        <v>3570000</v>
      </c>
      <c r="K90" s="38">
        <v>3258000</v>
      </c>
      <c r="L90" s="38">
        <v>0</v>
      </c>
      <c r="M90" s="38">
        <v>287000</v>
      </c>
      <c r="N90" s="38">
        <v>312000</v>
      </c>
      <c r="O90" s="38">
        <v>3539000</v>
      </c>
      <c r="P90" s="38">
        <v>121230</v>
      </c>
      <c r="Q90" s="38">
        <v>48000</v>
      </c>
      <c r="R90" s="38">
        <v>73230</v>
      </c>
    </row>
    <row r="91" spans="1:18" s="12" customFormat="1" ht="15.75">
      <c r="A91" s="81">
        <v>20</v>
      </c>
      <c r="B91" s="38" t="str">
        <f>'[1]SL-GIAODUC2017'!B90</f>
        <v>AB-Vinh An</v>
      </c>
      <c r="C91" s="92">
        <v>2</v>
      </c>
      <c r="D91" s="92">
        <v>53</v>
      </c>
      <c r="E91" s="92">
        <v>1</v>
      </c>
      <c r="F91" s="131">
        <v>52</v>
      </c>
      <c r="G91" s="131">
        <v>1</v>
      </c>
      <c r="H91" s="92">
        <v>23</v>
      </c>
      <c r="I91" s="92">
        <v>838</v>
      </c>
      <c r="J91" s="38">
        <v>5422000</v>
      </c>
      <c r="K91" s="38">
        <v>4916000</v>
      </c>
      <c r="L91" s="38">
        <v>42000</v>
      </c>
      <c r="M91" s="38">
        <v>534000</v>
      </c>
      <c r="N91" s="38">
        <v>506000</v>
      </c>
      <c r="O91" s="38">
        <v>5371000</v>
      </c>
      <c r="P91" s="38">
        <v>339390</v>
      </c>
      <c r="Q91" s="38">
        <v>136000</v>
      </c>
      <c r="R91" s="38">
        <v>203390</v>
      </c>
    </row>
    <row r="92" spans="1:18" s="12" customFormat="1" ht="15.75">
      <c r="A92" s="81">
        <v>21</v>
      </c>
      <c r="B92" s="38" t="str">
        <f>'[1]SL-GIAODUC2017'!B91</f>
        <v>Thuận An</v>
      </c>
      <c r="C92" s="92">
        <v>3</v>
      </c>
      <c r="D92" s="92">
        <v>36</v>
      </c>
      <c r="E92" s="92">
        <v>1</v>
      </c>
      <c r="F92" s="131">
        <v>35</v>
      </c>
      <c r="G92" s="131">
        <v>1</v>
      </c>
      <c r="H92" s="92">
        <v>14</v>
      </c>
      <c r="I92" s="92">
        <v>561</v>
      </c>
      <c r="J92" s="38">
        <v>3474000</v>
      </c>
      <c r="K92" s="38">
        <v>3166000</v>
      </c>
      <c r="L92" s="38">
        <v>42000</v>
      </c>
      <c r="M92" s="38">
        <v>324000</v>
      </c>
      <c r="N92" s="38">
        <v>308000</v>
      </c>
      <c r="O92" s="38">
        <v>3443000</v>
      </c>
      <c r="P92" s="38">
        <v>227205</v>
      </c>
      <c r="Q92" s="38">
        <v>91000</v>
      </c>
      <c r="R92" s="38">
        <v>136205</v>
      </c>
    </row>
    <row r="93" spans="1:18" s="4" customFormat="1" ht="15.75">
      <c r="A93" s="10" t="s">
        <v>117</v>
      </c>
      <c r="B93" s="132" t="s">
        <v>162</v>
      </c>
      <c r="C93" s="133"/>
      <c r="D93" s="134"/>
      <c r="E93" s="134"/>
      <c r="F93" s="134"/>
      <c r="G93" s="134"/>
      <c r="H93" s="134"/>
      <c r="I93" s="135"/>
      <c r="J93" s="25">
        <v>55460000</v>
      </c>
      <c r="K93" s="25">
        <v>50010000</v>
      </c>
      <c r="L93" s="25">
        <v>0</v>
      </c>
      <c r="M93" s="25">
        <v>0</v>
      </c>
      <c r="N93" s="25">
        <v>5450000</v>
      </c>
      <c r="O93" s="25">
        <v>55265000</v>
      </c>
      <c r="P93" s="25"/>
      <c r="Q93" s="25"/>
      <c r="R93" s="25"/>
    </row>
    <row r="94" spans="1:18" s="12" customFormat="1" ht="15.75">
      <c r="A94" s="81">
        <v>1</v>
      </c>
      <c r="B94" s="136" t="s">
        <v>152</v>
      </c>
      <c r="C94" s="137"/>
      <c r="D94" s="138"/>
      <c r="E94" s="138"/>
      <c r="F94" s="138"/>
      <c r="G94" s="138"/>
      <c r="H94" s="138"/>
      <c r="I94" s="139"/>
      <c r="J94" s="38">
        <v>600000</v>
      </c>
      <c r="K94" s="38"/>
      <c r="L94" s="38"/>
      <c r="M94" s="38"/>
      <c r="N94" s="38">
        <v>600000</v>
      </c>
      <c r="O94" s="38">
        <v>540000</v>
      </c>
      <c r="P94" s="38"/>
      <c r="Q94" s="38"/>
      <c r="R94" s="38"/>
    </row>
    <row r="95" spans="1:18" s="12" customFormat="1" ht="15.75">
      <c r="A95" s="81">
        <v>2</v>
      </c>
      <c r="B95" s="136" t="s">
        <v>153</v>
      </c>
      <c r="C95" s="137"/>
      <c r="D95" s="138"/>
      <c r="E95" s="138"/>
      <c r="F95" s="138"/>
      <c r="G95" s="138"/>
      <c r="H95" s="138"/>
      <c r="I95" s="139"/>
      <c r="J95" s="38">
        <v>3500000</v>
      </c>
      <c r="K95" s="38"/>
      <c r="L95" s="38"/>
      <c r="M95" s="38"/>
      <c r="N95" s="38">
        <v>3500000</v>
      </c>
      <c r="O95" s="38">
        <v>3500000</v>
      </c>
      <c r="P95" s="38"/>
      <c r="Q95" s="38"/>
      <c r="R95" s="38"/>
    </row>
    <row r="96" spans="1:18" s="12" customFormat="1" ht="15.75">
      <c r="A96" s="81">
        <v>3</v>
      </c>
      <c r="B96" s="136" t="s">
        <v>154</v>
      </c>
      <c r="C96" s="137"/>
      <c r="D96" s="138"/>
      <c r="E96" s="138"/>
      <c r="F96" s="138"/>
      <c r="G96" s="138"/>
      <c r="H96" s="138"/>
      <c r="I96" s="139"/>
      <c r="J96" s="38">
        <v>1000000</v>
      </c>
      <c r="K96" s="38"/>
      <c r="L96" s="38"/>
      <c r="M96" s="38"/>
      <c r="N96" s="38">
        <v>1000000</v>
      </c>
      <c r="O96" s="38">
        <v>900000</v>
      </c>
      <c r="P96" s="38"/>
      <c r="Q96" s="38"/>
      <c r="R96" s="38"/>
    </row>
    <row r="97" spans="1:18" s="12" customFormat="1" ht="15.75">
      <c r="A97" s="81">
        <v>4</v>
      </c>
      <c r="B97" s="136" t="s">
        <v>155</v>
      </c>
      <c r="C97" s="137"/>
      <c r="D97" s="138"/>
      <c r="E97" s="138"/>
      <c r="F97" s="138"/>
      <c r="G97" s="138"/>
      <c r="H97" s="138"/>
      <c r="I97" s="139"/>
      <c r="J97" s="38">
        <v>200000</v>
      </c>
      <c r="K97" s="38"/>
      <c r="L97" s="38"/>
      <c r="M97" s="38"/>
      <c r="N97" s="38">
        <v>200000</v>
      </c>
      <c r="O97" s="38">
        <v>180000</v>
      </c>
      <c r="P97" s="38"/>
      <c r="Q97" s="38"/>
      <c r="R97" s="38"/>
    </row>
    <row r="98" spans="1:18" s="12" customFormat="1" ht="15.75">
      <c r="A98" s="81">
        <v>5</v>
      </c>
      <c r="B98" s="136" t="s">
        <v>45</v>
      </c>
      <c r="C98" s="137"/>
      <c r="D98" s="138"/>
      <c r="E98" s="138"/>
      <c r="F98" s="138"/>
      <c r="G98" s="138"/>
      <c r="H98" s="138"/>
      <c r="I98" s="139"/>
      <c r="J98" s="38">
        <v>50000</v>
      </c>
      <c r="K98" s="38"/>
      <c r="L98" s="38"/>
      <c r="M98" s="38"/>
      <c r="N98" s="38">
        <v>50000</v>
      </c>
      <c r="O98" s="38">
        <v>45000</v>
      </c>
      <c r="P98" s="38"/>
      <c r="Q98" s="38"/>
      <c r="R98" s="38"/>
    </row>
    <row r="99" spans="1:18" s="12" customFormat="1" ht="15.75">
      <c r="A99" s="81">
        <v>6</v>
      </c>
      <c r="B99" s="136" t="s">
        <v>299</v>
      </c>
      <c r="C99" s="137"/>
      <c r="D99" s="138"/>
      <c r="E99" s="138"/>
      <c r="F99" s="138"/>
      <c r="G99" s="138"/>
      <c r="H99" s="138"/>
      <c r="I99" s="139"/>
      <c r="J99" s="38">
        <v>100000</v>
      </c>
      <c r="K99" s="38"/>
      <c r="L99" s="38"/>
      <c r="M99" s="38"/>
      <c r="N99" s="38">
        <v>100000</v>
      </c>
      <c r="O99" s="38">
        <v>90000</v>
      </c>
      <c r="P99" s="38"/>
      <c r="Q99" s="38"/>
      <c r="R99" s="38"/>
    </row>
    <row r="100" spans="1:18" s="12" customFormat="1" ht="15.75">
      <c r="A100" s="81">
        <v>7</v>
      </c>
      <c r="B100" s="136" t="s">
        <v>300</v>
      </c>
      <c r="C100" s="137"/>
      <c r="D100" s="138"/>
      <c r="E100" s="138"/>
      <c r="F100" s="138"/>
      <c r="G100" s="138"/>
      <c r="H100" s="138"/>
      <c r="I100" s="139"/>
      <c r="J100" s="38">
        <v>2823000</v>
      </c>
      <c r="K100" s="38">
        <v>2823000</v>
      </c>
      <c r="L100" s="38"/>
      <c r="M100" s="38"/>
      <c r="N100" s="38"/>
      <c r="O100" s="38">
        <v>2823000</v>
      </c>
      <c r="P100" s="38"/>
      <c r="Q100" s="38"/>
      <c r="R100" s="38"/>
    </row>
    <row r="101" spans="1:18" s="12" customFormat="1" ht="15.75">
      <c r="A101" s="81">
        <v>8</v>
      </c>
      <c r="B101" s="136" t="s">
        <v>301</v>
      </c>
      <c r="C101" s="137"/>
      <c r="D101" s="138"/>
      <c r="E101" s="138"/>
      <c r="F101" s="138"/>
      <c r="G101" s="138"/>
      <c r="H101" s="138"/>
      <c r="I101" s="139"/>
      <c r="J101" s="38">
        <v>3110000</v>
      </c>
      <c r="K101" s="38">
        <v>3110000</v>
      </c>
      <c r="L101" s="38"/>
      <c r="M101" s="38"/>
      <c r="N101" s="38"/>
      <c r="O101" s="38">
        <v>3110000</v>
      </c>
      <c r="P101" s="38"/>
      <c r="Q101" s="38"/>
      <c r="R101" s="38"/>
    </row>
    <row r="102" spans="1:18" s="12" customFormat="1" ht="15.75">
      <c r="A102" s="81">
        <v>9</v>
      </c>
      <c r="B102" s="136" t="s">
        <v>302</v>
      </c>
      <c r="C102" s="137"/>
      <c r="D102" s="138"/>
      <c r="E102" s="138"/>
      <c r="F102" s="138"/>
      <c r="G102" s="138"/>
      <c r="H102" s="138"/>
      <c r="I102" s="139"/>
      <c r="J102" s="38">
        <v>1500000</v>
      </c>
      <c r="K102" s="38">
        <v>1500000</v>
      </c>
      <c r="L102" s="38"/>
      <c r="M102" s="38"/>
      <c r="N102" s="38"/>
      <c r="O102" s="38">
        <v>1500000</v>
      </c>
      <c r="P102" s="38"/>
      <c r="Q102" s="38"/>
      <c r="R102" s="38"/>
    </row>
    <row r="103" spans="1:18" s="12" customFormat="1" ht="15.75">
      <c r="A103" s="81">
        <v>10</v>
      </c>
      <c r="B103" s="136" t="s">
        <v>303</v>
      </c>
      <c r="C103" s="137"/>
      <c r="D103" s="138"/>
      <c r="E103" s="138"/>
      <c r="F103" s="138"/>
      <c r="G103" s="138"/>
      <c r="H103" s="138"/>
      <c r="I103" s="139"/>
      <c r="J103" s="38">
        <v>19799000</v>
      </c>
      <c r="K103" s="38">
        <v>19799000</v>
      </c>
      <c r="L103" s="38"/>
      <c r="M103" s="38"/>
      <c r="N103" s="38"/>
      <c r="O103" s="38">
        <v>19799000</v>
      </c>
      <c r="P103" s="38"/>
      <c r="Q103" s="38"/>
      <c r="R103" s="38"/>
    </row>
    <row r="104" spans="1:18" s="12" customFormat="1" ht="15.75">
      <c r="A104" s="81">
        <v>11</v>
      </c>
      <c r="B104" s="136" t="s">
        <v>304</v>
      </c>
      <c r="C104" s="137"/>
      <c r="D104" s="138"/>
      <c r="E104" s="138"/>
      <c r="F104" s="138"/>
      <c r="G104" s="138"/>
      <c r="H104" s="138"/>
      <c r="I104" s="139"/>
      <c r="J104" s="38">
        <v>22178000</v>
      </c>
      <c r="K104" s="38">
        <v>22178000</v>
      </c>
      <c r="L104" s="38"/>
      <c r="M104" s="38"/>
      <c r="N104" s="38"/>
      <c r="O104" s="38">
        <v>22178000</v>
      </c>
      <c r="P104" s="38"/>
      <c r="Q104" s="38"/>
      <c r="R104" s="38"/>
    </row>
    <row r="105" spans="1:18" s="12" customFormat="1" ht="15.75">
      <c r="A105" s="81">
        <v>12</v>
      </c>
      <c r="B105" s="136" t="s">
        <v>305</v>
      </c>
      <c r="C105" s="137"/>
      <c r="D105" s="138"/>
      <c r="E105" s="138"/>
      <c r="F105" s="138"/>
      <c r="G105" s="138"/>
      <c r="H105" s="138"/>
      <c r="I105" s="139"/>
      <c r="J105" s="38">
        <v>600000</v>
      </c>
      <c r="K105" s="38">
        <v>600000</v>
      </c>
      <c r="L105" s="38"/>
      <c r="M105" s="38"/>
      <c r="N105" s="38"/>
      <c r="O105" s="38">
        <v>600000</v>
      </c>
      <c r="P105" s="38"/>
      <c r="Q105" s="38"/>
      <c r="R105" s="38"/>
    </row>
    <row r="107" s="12" customFormat="1" ht="15.75">
      <c r="B107" s="12" t="s">
        <v>306</v>
      </c>
    </row>
    <row r="108" spans="2:15" s="12" customFormat="1" ht="15.75">
      <c r="B108" s="12" t="s">
        <v>307</v>
      </c>
      <c r="O108" s="140"/>
    </row>
  </sheetData>
  <sheetProtection/>
  <mergeCells count="18">
    <mergeCell ref="A1:R1"/>
    <mergeCell ref="A2:R2"/>
    <mergeCell ref="D5:G5"/>
    <mergeCell ref="H5:H6"/>
    <mergeCell ref="I5:I6"/>
    <mergeCell ref="J5:J6"/>
    <mergeCell ref="K5:K6"/>
    <mergeCell ref="P5:P6"/>
    <mergeCell ref="P4:R4"/>
    <mergeCell ref="O4:O6"/>
    <mergeCell ref="L5:M5"/>
    <mergeCell ref="N5:N6"/>
    <mergeCell ref="Q5:R5"/>
    <mergeCell ref="A4:A6"/>
    <mergeCell ref="B4:B6"/>
    <mergeCell ref="C4:C6"/>
    <mergeCell ref="D4:I4"/>
    <mergeCell ref="J4:N4"/>
  </mergeCells>
  <printOptions horizontalCentered="1"/>
  <pageMargins left="0.25" right="0.25" top="0.5" bottom="0.5" header="0.5" footer="0.5"/>
  <pageSetup fitToHeight="2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F30"/>
  <sheetViews>
    <sheetView tabSelected="1" zoomScalePageLayoutView="0" workbookViewId="0" topLeftCell="A1">
      <selection activeCell="A4" sqref="A4"/>
    </sheetView>
  </sheetViews>
  <sheetFormatPr defaultColWidth="9.00390625" defaultRowHeight="15.75"/>
  <cols>
    <col min="1" max="1" width="6.50390625" style="0" customWidth="1"/>
    <col min="2" max="2" width="23.00390625" style="0" customWidth="1"/>
    <col min="3" max="6" width="13.625" style="0" customWidth="1"/>
  </cols>
  <sheetData>
    <row r="1" ht="15.75">
      <c r="F1" s="43"/>
    </row>
    <row r="2" spans="1:6" s="21" customFormat="1" ht="18.75">
      <c r="A2" s="152" t="s">
        <v>345</v>
      </c>
      <c r="B2" s="152"/>
      <c r="C2" s="152"/>
      <c r="D2" s="152"/>
      <c r="E2" s="152"/>
      <c r="F2" s="152"/>
    </row>
    <row r="3" spans="1:6" s="50" customFormat="1" ht="33.75" customHeight="1">
      <c r="A3" s="181" t="s">
        <v>350</v>
      </c>
      <c r="B3" s="181"/>
      <c r="C3" s="181"/>
      <c r="D3" s="181"/>
      <c r="E3" s="181"/>
      <c r="F3" s="181"/>
    </row>
    <row r="5" ht="15.75">
      <c r="F5" s="15" t="s">
        <v>156</v>
      </c>
    </row>
    <row r="6" spans="1:6" s="17" customFormat="1" ht="61.5" customHeight="1">
      <c r="A6" s="182" t="s">
        <v>82</v>
      </c>
      <c r="B6" s="182" t="s">
        <v>105</v>
      </c>
      <c r="C6" s="184" t="s">
        <v>30</v>
      </c>
      <c r="D6" s="185"/>
      <c r="E6" s="182" t="s">
        <v>31</v>
      </c>
      <c r="F6" s="182" t="s">
        <v>32</v>
      </c>
    </row>
    <row r="7" spans="1:6" s="17" customFormat="1" ht="62.25" customHeight="1">
      <c r="A7" s="183"/>
      <c r="B7" s="183"/>
      <c r="C7" s="16" t="s">
        <v>122</v>
      </c>
      <c r="D7" s="16" t="s">
        <v>33</v>
      </c>
      <c r="E7" s="183"/>
      <c r="F7" s="183"/>
    </row>
    <row r="8" spans="1:6" s="54" customFormat="1" ht="18.75">
      <c r="A8" s="51"/>
      <c r="B8" s="52" t="s">
        <v>83</v>
      </c>
      <c r="C8" s="53">
        <f>SUM(C9:C30)</f>
        <v>112889000</v>
      </c>
      <c r="D8" s="53">
        <f>SUM(D9:D30)</f>
        <v>70029000</v>
      </c>
      <c r="E8" s="53">
        <f>SUM(E9:E30)</f>
        <v>120935000</v>
      </c>
      <c r="F8" s="53">
        <f>SUM(F9:F30)</f>
        <v>50906000</v>
      </c>
    </row>
    <row r="9" spans="1:6" s="58" customFormat="1" ht="18.75">
      <c r="A9" s="55">
        <v>1</v>
      </c>
      <c r="B9" s="56" t="s">
        <v>165</v>
      </c>
      <c r="C9" s="57">
        <v>11215000</v>
      </c>
      <c r="D9" s="57">
        <v>8215000</v>
      </c>
      <c r="E9" s="57">
        <v>8215000</v>
      </c>
      <c r="F9" s="57">
        <v>0</v>
      </c>
    </row>
    <row r="10" spans="1:6" s="58" customFormat="1" ht="18.75">
      <c r="A10" s="55">
        <v>2</v>
      </c>
      <c r="B10" s="56" t="s">
        <v>84</v>
      </c>
      <c r="C10" s="57">
        <v>20695000</v>
      </c>
      <c r="D10" s="57">
        <v>13245000</v>
      </c>
      <c r="E10" s="57">
        <v>13245000</v>
      </c>
      <c r="F10" s="57">
        <v>0</v>
      </c>
    </row>
    <row r="11" spans="1:6" s="58" customFormat="1" ht="18.75">
      <c r="A11" s="55">
        <v>3</v>
      </c>
      <c r="B11" s="56" t="s">
        <v>85</v>
      </c>
      <c r="C11" s="57">
        <v>7616000</v>
      </c>
      <c r="D11" s="57">
        <v>4656000</v>
      </c>
      <c r="E11" s="57">
        <v>5663000</v>
      </c>
      <c r="F11" s="57">
        <v>1007000</v>
      </c>
    </row>
    <row r="12" spans="1:6" s="58" customFormat="1" ht="18.75">
      <c r="A12" s="55">
        <v>4</v>
      </c>
      <c r="B12" s="56" t="s">
        <v>86</v>
      </c>
      <c r="C12" s="57">
        <v>6735000</v>
      </c>
      <c r="D12" s="57">
        <v>3435000</v>
      </c>
      <c r="E12" s="57">
        <v>5648000</v>
      </c>
      <c r="F12" s="57">
        <v>2213000</v>
      </c>
    </row>
    <row r="13" spans="1:6" s="58" customFormat="1" ht="18.75">
      <c r="A13" s="55">
        <v>5</v>
      </c>
      <c r="B13" s="56" t="s">
        <v>87</v>
      </c>
      <c r="C13" s="57">
        <v>2891000</v>
      </c>
      <c r="D13" s="57">
        <v>1891000</v>
      </c>
      <c r="E13" s="57">
        <v>4294000</v>
      </c>
      <c r="F13" s="57">
        <v>2403000</v>
      </c>
    </row>
    <row r="14" spans="1:6" s="58" customFormat="1" ht="18.75">
      <c r="A14" s="55">
        <v>6</v>
      </c>
      <c r="B14" s="56" t="s">
        <v>88</v>
      </c>
      <c r="C14" s="57">
        <v>2775000</v>
      </c>
      <c r="D14" s="57">
        <v>1875000</v>
      </c>
      <c r="E14" s="57">
        <v>4007000</v>
      </c>
      <c r="F14" s="57">
        <v>2132000</v>
      </c>
    </row>
    <row r="15" spans="1:6" s="58" customFormat="1" ht="18.75">
      <c r="A15" s="55">
        <v>7</v>
      </c>
      <c r="B15" s="56" t="s">
        <v>89</v>
      </c>
      <c r="C15" s="57">
        <v>2505000</v>
      </c>
      <c r="D15" s="57">
        <v>1605000</v>
      </c>
      <c r="E15" s="57">
        <v>4110000</v>
      </c>
      <c r="F15" s="57">
        <v>2505000</v>
      </c>
    </row>
    <row r="16" spans="1:6" s="58" customFormat="1" ht="18.75">
      <c r="A16" s="55">
        <v>8</v>
      </c>
      <c r="B16" s="56" t="s">
        <v>90</v>
      </c>
      <c r="C16" s="57">
        <v>3143000</v>
      </c>
      <c r="D16" s="57">
        <v>2143000</v>
      </c>
      <c r="E16" s="57">
        <v>4933000</v>
      </c>
      <c r="F16" s="57">
        <v>2790000</v>
      </c>
    </row>
    <row r="17" spans="1:6" s="58" customFormat="1" ht="18.75">
      <c r="A17" s="55">
        <v>9</v>
      </c>
      <c r="B17" s="56" t="s">
        <v>91</v>
      </c>
      <c r="C17" s="57">
        <v>12986000</v>
      </c>
      <c r="D17" s="57">
        <v>6986000</v>
      </c>
      <c r="E17" s="57">
        <v>9634000</v>
      </c>
      <c r="F17" s="57">
        <v>2648000</v>
      </c>
    </row>
    <row r="18" spans="1:6" s="58" customFormat="1" ht="18.75">
      <c r="A18" s="55">
        <v>10</v>
      </c>
      <c r="B18" s="56" t="s">
        <v>92</v>
      </c>
      <c r="C18" s="57">
        <v>8211000</v>
      </c>
      <c r="D18" s="57">
        <v>4711000</v>
      </c>
      <c r="E18" s="57">
        <v>6198000</v>
      </c>
      <c r="F18" s="57">
        <v>1487000</v>
      </c>
    </row>
    <row r="19" spans="1:6" s="58" customFormat="1" ht="18.75">
      <c r="A19" s="55">
        <v>11</v>
      </c>
      <c r="B19" s="56" t="s">
        <v>93</v>
      </c>
      <c r="C19" s="57">
        <v>2445000</v>
      </c>
      <c r="D19" s="57">
        <v>1695000</v>
      </c>
      <c r="E19" s="57">
        <v>4413000</v>
      </c>
      <c r="F19" s="57">
        <v>2718000</v>
      </c>
    </row>
    <row r="20" spans="1:6" s="58" customFormat="1" ht="18.75">
      <c r="A20" s="55">
        <v>12</v>
      </c>
      <c r="B20" s="56" t="s">
        <v>94</v>
      </c>
      <c r="C20" s="57">
        <v>3751000</v>
      </c>
      <c r="D20" s="57">
        <v>2551000</v>
      </c>
      <c r="E20" s="57">
        <v>4113000</v>
      </c>
      <c r="F20" s="57">
        <v>1562000</v>
      </c>
    </row>
    <row r="21" spans="1:6" s="58" customFormat="1" ht="18.75">
      <c r="A21" s="55">
        <v>13</v>
      </c>
      <c r="B21" s="56" t="s">
        <v>95</v>
      </c>
      <c r="C21" s="57">
        <v>2688000</v>
      </c>
      <c r="D21" s="57">
        <v>1788000</v>
      </c>
      <c r="E21" s="57">
        <v>3796000</v>
      </c>
      <c r="F21" s="57">
        <v>2008000</v>
      </c>
    </row>
    <row r="22" spans="1:6" s="58" customFormat="1" ht="18.75">
      <c r="A22" s="55">
        <v>14</v>
      </c>
      <c r="B22" s="56" t="s">
        <v>96</v>
      </c>
      <c r="C22" s="57">
        <v>9196000</v>
      </c>
      <c r="D22" s="57">
        <v>4696000</v>
      </c>
      <c r="E22" s="57">
        <v>6885000</v>
      </c>
      <c r="F22" s="57">
        <v>2189000</v>
      </c>
    </row>
    <row r="23" spans="1:6" s="58" customFormat="1" ht="18.75">
      <c r="A23" s="55">
        <v>15</v>
      </c>
      <c r="B23" s="56" t="s">
        <v>97</v>
      </c>
      <c r="C23" s="57">
        <v>1394000</v>
      </c>
      <c r="D23" s="57">
        <v>894000</v>
      </c>
      <c r="E23" s="57">
        <v>3809000</v>
      </c>
      <c r="F23" s="57">
        <v>2915000</v>
      </c>
    </row>
    <row r="24" spans="1:6" s="58" customFormat="1" ht="18.75">
      <c r="A24" s="55">
        <v>16</v>
      </c>
      <c r="B24" s="56" t="s">
        <v>98</v>
      </c>
      <c r="C24" s="57">
        <v>2757000</v>
      </c>
      <c r="D24" s="57">
        <v>1757000</v>
      </c>
      <c r="E24" s="57">
        <v>4349000</v>
      </c>
      <c r="F24" s="57">
        <v>2592000</v>
      </c>
    </row>
    <row r="25" spans="1:6" s="58" customFormat="1" ht="18.75">
      <c r="A25" s="55">
        <v>17</v>
      </c>
      <c r="B25" s="56" t="s">
        <v>99</v>
      </c>
      <c r="C25" s="57">
        <v>1581000</v>
      </c>
      <c r="D25" s="57">
        <v>1081000</v>
      </c>
      <c r="E25" s="57">
        <v>4037000</v>
      </c>
      <c r="F25" s="57">
        <v>2956000</v>
      </c>
    </row>
    <row r="26" spans="1:6" s="58" customFormat="1" ht="18.75">
      <c r="A26" s="55">
        <v>18</v>
      </c>
      <c r="B26" s="56" t="s">
        <v>100</v>
      </c>
      <c r="C26" s="57">
        <v>2273000</v>
      </c>
      <c r="D26" s="57">
        <v>1273000</v>
      </c>
      <c r="E26" s="57">
        <v>4524000</v>
      </c>
      <c r="F26" s="57">
        <v>3251000</v>
      </c>
    </row>
    <row r="27" spans="1:6" s="58" customFormat="1" ht="18.75">
      <c r="A27" s="55">
        <v>19</v>
      </c>
      <c r="B27" s="56" t="s">
        <v>101</v>
      </c>
      <c r="C27" s="57">
        <v>6015000</v>
      </c>
      <c r="D27" s="57">
        <v>4015000</v>
      </c>
      <c r="E27" s="57">
        <v>5912000</v>
      </c>
      <c r="F27" s="57">
        <v>1897000</v>
      </c>
    </row>
    <row r="28" spans="1:6" s="58" customFormat="1" ht="18.75">
      <c r="A28" s="55">
        <v>20</v>
      </c>
      <c r="B28" s="56" t="s">
        <v>102</v>
      </c>
      <c r="C28" s="57">
        <v>2017000</v>
      </c>
      <c r="D28" s="57">
        <v>1517000</v>
      </c>
      <c r="E28" s="57">
        <v>4170000</v>
      </c>
      <c r="F28" s="57">
        <v>2653000</v>
      </c>
    </row>
    <row r="29" spans="1:6" s="58" customFormat="1" ht="18.75">
      <c r="A29" s="55">
        <v>21</v>
      </c>
      <c r="B29" s="143" t="s">
        <v>170</v>
      </c>
      <c r="C29" s="144"/>
      <c r="D29" s="145"/>
      <c r="E29" s="57">
        <v>3439000</v>
      </c>
      <c r="F29" s="57">
        <v>3439000</v>
      </c>
    </row>
    <row r="30" spans="1:6" s="70" customFormat="1" ht="32.25" customHeight="1">
      <c r="A30" s="68">
        <v>22</v>
      </c>
      <c r="B30" s="178" t="s">
        <v>344</v>
      </c>
      <c r="C30" s="179"/>
      <c r="D30" s="180"/>
      <c r="E30" s="69">
        <v>5541000</v>
      </c>
      <c r="F30" s="69">
        <v>5541000</v>
      </c>
    </row>
  </sheetData>
  <sheetProtection/>
  <mergeCells count="8">
    <mergeCell ref="B30:D30"/>
    <mergeCell ref="A2:F2"/>
    <mergeCell ref="A3:F3"/>
    <mergeCell ref="A6:A7"/>
    <mergeCell ref="B6:B7"/>
    <mergeCell ref="C6:D6"/>
    <mergeCell ref="E6:E7"/>
    <mergeCell ref="F6:F7"/>
  </mergeCells>
  <printOptions horizontalCentered="1"/>
  <pageMargins left="0.2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</dc:creator>
  <cp:keywords/>
  <dc:description/>
  <cp:lastModifiedBy>Admin</cp:lastModifiedBy>
  <cp:lastPrinted>2017-02-08T03:55:06Z</cp:lastPrinted>
  <dcterms:created xsi:type="dcterms:W3CDTF">2004-12-07T06:58:30Z</dcterms:created>
  <dcterms:modified xsi:type="dcterms:W3CDTF">2017-02-15T04:06:30Z</dcterms:modified>
  <cp:category/>
  <cp:version/>
  <cp:contentType/>
  <cp:contentStatus/>
</cp:coreProperties>
</file>